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tabRatio="601" activeTab="0"/>
  </bookViews>
  <sheets>
    <sheet name="Plan de Mejoramiento" sheetId="1" r:id="rId1"/>
    <sheet name="Avance plan de mejoramiento " sheetId="2" r:id="rId2"/>
  </sheets>
  <definedNames>
    <definedName name="_xlnm.Print_Area" localSheetId="0">'Plan de Mejoramiento'!$A$1:$N$48</definedName>
  </definedNames>
  <calcPr fullCalcOnLoad="1"/>
</workbook>
</file>

<file path=xl/comments1.xml><?xml version="1.0" encoding="utf-8"?>
<comments xmlns="http://schemas.openxmlformats.org/spreadsheetml/2006/main">
  <authors>
    <author>laquijano</author>
    <author>gcamel</author>
  </authors>
  <commentList>
    <comment ref="F12" authorId="0">
      <text>
        <r>
          <rPr>
            <sz val="9"/>
            <color indexed="10"/>
            <rFont val="Tahoma"/>
            <family val="2"/>
          </rPr>
          <t>Gestión correctiva y/o preventiva que subsana la causa que dio origen al hallazgo identificado.</t>
        </r>
      </text>
    </comment>
    <comment ref="B12" authorId="0">
      <text>
        <r>
          <rPr>
            <sz val="9"/>
            <color indexed="10"/>
            <rFont val="Tahoma"/>
            <family val="2"/>
          </rPr>
          <t xml:space="preserve">Corresponde a la clasificación establecida por la CGR según la naturaleza del hallazgo y su origen en las diferentes áreas de la administración 
</t>
        </r>
      </text>
    </comment>
    <comment ref="G12" authorId="0">
      <text>
        <r>
          <rPr>
            <sz val="9"/>
            <color indexed="10"/>
            <rFont val="Tahoma"/>
            <family val="2"/>
          </rPr>
          <t>Resultado cualitativo esperado con la acción de mejoramiento.</t>
        </r>
      </text>
    </comment>
    <comment ref="H12" authorId="0">
      <text>
        <r>
          <rPr>
            <sz val="9"/>
            <color indexed="10"/>
            <rFont val="Tahoma"/>
            <family val="2"/>
          </rPr>
          <t>Resultados intermedios para alcanzar o desarrollar la acción.</t>
        </r>
      </text>
    </comment>
    <comment ref="I12" authorId="0">
      <text>
        <r>
          <rPr>
            <sz val="9"/>
            <color indexed="10"/>
            <rFont val="Tahoma"/>
            <family val="2"/>
          </rPr>
          <t>Nombre de la unidad de medida que se utiliza para medir el grado de avance de la meta (unidades o porcentaje), y definición de la actividad a realizar.</t>
        </r>
      </text>
    </comment>
    <comment ref="K12" authorId="0">
      <text>
        <r>
          <rPr>
            <sz val="9"/>
            <color indexed="10"/>
            <rFont val="Tahoma"/>
            <family val="2"/>
          </rPr>
          <t xml:space="preserve">Se consigna la fecha programada para la iniciación de cada paso o meta 
</t>
        </r>
      </text>
    </comment>
    <comment ref="L12" authorId="0">
      <text>
        <r>
          <rPr>
            <sz val="9"/>
            <color indexed="10"/>
            <rFont val="Tahoma"/>
            <family val="2"/>
          </rPr>
          <t xml:space="preserve">Establece el plazo o  y finalización de cada una de las metas 
</t>
        </r>
      </text>
    </comment>
    <comment ref="H9" authorId="0">
      <text>
        <r>
          <rPr>
            <b/>
            <sz val="8"/>
            <rFont val="Tahoma"/>
            <family val="2"/>
          </rPr>
          <t>Consignar la fecha (día-mes-año) de subscripción del pan en la celda demarcada</t>
        </r>
        <r>
          <rPr>
            <sz val="8"/>
            <rFont val="Tahoma"/>
            <family val="2"/>
          </rPr>
          <t xml:space="preserve">
 </t>
        </r>
      </text>
    </comment>
    <comment ref="J12" authorId="0">
      <text>
        <r>
          <rPr>
            <sz val="9"/>
            <color indexed="10"/>
            <rFont val="Tahoma"/>
            <family val="2"/>
          </rPr>
          <t>Volumen o tamaño de la meta, establecido en unidades o porcentajes.</t>
        </r>
      </text>
    </comment>
    <comment ref="A12" authorId="0">
      <text>
        <r>
          <rPr>
            <sz val="9"/>
            <color indexed="10"/>
            <rFont val="Tahoma"/>
            <family val="2"/>
          </rPr>
          <t xml:space="preserve">Numero de orden del hallazgo en el informe ( cuando una acción correctiva agrupa varios hallazgos pueden relacionarse en las celdas los números correspondientes )  relacionarse 
</t>
        </r>
      </text>
    </comment>
    <comment ref="C12" authorId="1">
      <text>
        <r>
          <rPr>
            <sz val="10"/>
            <color indexed="10"/>
            <rFont val="Tahoma"/>
            <family val="2"/>
          </rPr>
          <t>No más de 50 palabras</t>
        </r>
        <r>
          <rPr>
            <sz val="10"/>
            <rFont val="Tahoma"/>
            <family val="2"/>
          </rPr>
          <t xml:space="preserve">
</t>
        </r>
      </text>
    </comment>
  </commentList>
</comments>
</file>

<file path=xl/comments2.xml><?xml version="1.0" encoding="utf-8"?>
<comments xmlns="http://schemas.openxmlformats.org/spreadsheetml/2006/main">
  <authors>
    <author>laquijano</author>
    <author>gcamel</author>
  </authors>
  <commentList>
    <comment ref="O7" authorId="0">
      <text>
        <r>
          <rPr>
            <b/>
            <sz val="8"/>
            <rFont val="Tahoma"/>
            <family val="2"/>
          </rPr>
          <t>Consignar la fecha (dia-mes-año) de subscripción del plan en la celda demarcada</t>
        </r>
        <r>
          <rPr>
            <sz val="8"/>
            <rFont val="Tahoma"/>
            <family val="2"/>
          </rPr>
          <t xml:space="preserve">
 </t>
        </r>
      </text>
    </comment>
    <comment ref="O8" authorId="0">
      <text>
        <r>
          <rPr>
            <b/>
            <sz val="8"/>
            <rFont val="Tahoma"/>
            <family val="2"/>
          </rPr>
          <t>Consignar la fecha (dia-mes-año) de en que se presenta el avance del plan en la celda demarcada</t>
        </r>
        <r>
          <rPr>
            <sz val="8"/>
            <rFont val="Tahoma"/>
            <family val="2"/>
          </rPr>
          <t xml:space="preserve">
 </t>
        </r>
      </text>
    </comment>
    <comment ref="N9" authorId="0">
      <text>
        <r>
          <rPr>
            <sz val="9"/>
            <color indexed="10"/>
            <rFont val="Arial"/>
            <family val="2"/>
          </rPr>
          <t xml:space="preserve">Se consigna el numero de unidades ejecutadas por cada una de las metas 
</t>
        </r>
      </text>
    </comment>
    <comment ref="O9" authorId="0">
      <text>
        <r>
          <rPr>
            <sz val="9"/>
            <color indexed="10"/>
            <rFont val="Arial"/>
            <family val="2"/>
          </rPr>
          <t xml:space="preserve">Calcula el avance porcentual de la meta  dividiendo la ejecución informada en la columna Ksobre la columna G
</t>
        </r>
      </text>
    </comment>
    <comment ref="B9" authorId="0">
      <text>
        <r>
          <rPr>
            <sz val="9"/>
            <color indexed="10"/>
            <rFont val="Arial"/>
            <family val="2"/>
          </rPr>
          <t xml:space="preserve">Corresponde a la clasificación esteblecida por la CGR según la naturaleza del hallazgo y su origen en las diferentes áreas de la administración 
</t>
        </r>
      </text>
    </comment>
    <comment ref="M9" authorId="0">
      <text>
        <r>
          <rPr>
            <sz val="9"/>
            <color indexed="10"/>
            <rFont val="Arial"/>
            <family val="2"/>
          </rPr>
          <t xml:space="preserve">La hoja calcula automáticamente el plazo de duración de las metas  
</t>
        </r>
      </text>
    </comment>
    <comment ref="A9" authorId="0">
      <text>
        <r>
          <rPr>
            <sz val="9"/>
            <color indexed="10"/>
            <rFont val="Arial"/>
            <family val="2"/>
          </rPr>
          <t xml:space="preserve">Numero de orden del hallazgo en el informe ( cuando una accion correctiva agrupa varios hallazgos pueden relacionarse en las celdas los numeros correspondientes )  relacionarse 
</t>
        </r>
      </text>
    </comment>
    <comment ref="F9" authorId="0">
      <text>
        <r>
          <rPr>
            <sz val="9"/>
            <color indexed="10"/>
            <rFont val="Arial"/>
            <family val="2"/>
          </rPr>
          <t>Gestión correctiva y/o preventiva que subsana la causa que dio origen al hallazgo identificado.</t>
        </r>
      </text>
    </comment>
    <comment ref="G9" authorId="0">
      <text>
        <r>
          <rPr>
            <sz val="9"/>
            <color indexed="10"/>
            <rFont val="Arial"/>
            <family val="2"/>
          </rPr>
          <t>Resultado caulitativo esperado con la acción de mejoramiento.</t>
        </r>
      </text>
    </comment>
    <comment ref="H9" authorId="0">
      <text>
        <r>
          <rPr>
            <sz val="9"/>
            <color indexed="10"/>
            <rFont val="Arial"/>
            <family val="2"/>
          </rPr>
          <t>Resultados intermedios para alcanzar o desarrollar la acción.</t>
        </r>
      </text>
    </comment>
    <comment ref="I9" authorId="0">
      <text>
        <r>
          <rPr>
            <sz val="9"/>
            <color indexed="10"/>
            <rFont val="Arial"/>
            <family val="2"/>
          </rPr>
          <t>Nombre de la unidad de medida que se utiliza para medir el grado de avance de la meta (unidades o porcentaje), y definición de la actividad a realizar.</t>
        </r>
      </text>
    </comment>
    <comment ref="J9" authorId="0">
      <text>
        <r>
          <rPr>
            <sz val="9"/>
            <color indexed="10"/>
            <rFont val="Arial"/>
            <family val="2"/>
          </rPr>
          <t>Volumen o tamaño de la meta, establecido en unidades o porcentajes.</t>
        </r>
      </text>
    </comment>
    <comment ref="K9" authorId="0">
      <text>
        <r>
          <rPr>
            <sz val="9"/>
            <color indexed="10"/>
            <rFont val="Arial"/>
            <family val="2"/>
          </rPr>
          <t xml:space="preserve">Se consigna la fecha programada para la iniciación de cada paso o meta 
</t>
        </r>
      </text>
    </comment>
    <comment ref="L9" authorId="0">
      <text>
        <r>
          <rPr>
            <sz val="9"/>
            <color indexed="10"/>
            <rFont val="Arial"/>
            <family val="2"/>
          </rPr>
          <t xml:space="preserve">Establece el plazo o  finalización de cada una de las metas 
</t>
        </r>
      </text>
    </comment>
    <comment ref="C9" authorId="1">
      <text>
        <r>
          <rPr>
            <sz val="10"/>
            <color indexed="10"/>
            <rFont val="Tahoma"/>
            <family val="2"/>
          </rPr>
          <t>No más de 50 palabras</t>
        </r>
      </text>
    </comment>
  </commentList>
</comments>
</file>

<file path=xl/sharedStrings.xml><?xml version="1.0" encoding="utf-8"?>
<sst xmlns="http://schemas.openxmlformats.org/spreadsheetml/2006/main" count="270" uniqueCount="227">
  <si>
    <t>NÚMERO CONSECUTIVO DEL HALLAZGO</t>
  </si>
  <si>
    <t>CÓDIGO HALLAZGO</t>
  </si>
  <si>
    <t>DESCRIPCIÓN HALLAZGO</t>
  </si>
  <si>
    <t>CAUSA DEL HALLAZGO</t>
  </si>
  <si>
    <t>EFECTO DEL HALLAZGO</t>
  </si>
  <si>
    <t>ACCIÓN DE MEJORA</t>
  </si>
  <si>
    <t>OBJETIVO</t>
  </si>
  <si>
    <t xml:space="preserve">DESCRIPCIÓN DE LAS METAS </t>
  </si>
  <si>
    <t>DENOMINACIÓN DE LA UNIDAD DE MEDIDA DE LA META</t>
  </si>
  <si>
    <t>UNIDAD DE MEDIDA DE LA META</t>
  </si>
  <si>
    <t xml:space="preserve">FECHA INICIACIÓN METAS </t>
  </si>
  <si>
    <t xml:space="preserve">FECHA TERMINACIÓN METAS </t>
  </si>
  <si>
    <t>PLAZO EN SEMANAS DE LA META</t>
  </si>
  <si>
    <t>AREA RESPONSABLE</t>
  </si>
  <si>
    <t>DESCRIPCIÓN DEL HALLAZGO</t>
  </si>
  <si>
    <t>DENOMINACIÓN UNIDAD DE MEDIDA DE LA META</t>
  </si>
  <si>
    <t>FECHA INICIACIÓN METAS</t>
  </si>
  <si>
    <t>FECHA TERMINACIÓN METAS</t>
  </si>
  <si>
    <t xml:space="preserve">PLAZO EN SEMANAS DE LA META </t>
  </si>
  <si>
    <t>PORCENTAJE DE AVANCE FÍSICO DE EJECUCIÓN DE LA META</t>
  </si>
  <si>
    <t>PUNTAJE LOGRADO POR LA META</t>
  </si>
  <si>
    <t>PUNTAJE LOGRADO POR LAS METAS VENCIDAS</t>
  </si>
  <si>
    <t>PUNTAJE ATRIBUIDO A LAS METAS VENCIDAS</t>
  </si>
  <si>
    <t>EFECTIVIDAD DE LA ACCIÓN</t>
  </si>
  <si>
    <t>NIT</t>
  </si>
  <si>
    <t xml:space="preserve"> INFORMACIÓN SOBRE LOS PLANES DE MEJORAMIENTO </t>
  </si>
  <si>
    <t xml:space="preserve">Avance físico de ejecución de las metas  </t>
  </si>
  <si>
    <t>CPM = POMMVi/PBEC</t>
  </si>
  <si>
    <t xml:space="preserve">Puntajes base de evaluación </t>
  </si>
  <si>
    <t>Puntaje base evaluación de cumplimiento</t>
  </si>
  <si>
    <t xml:space="preserve">Puntaje base evaluación de avance </t>
  </si>
  <si>
    <t xml:space="preserve">Avance del plan de mejoramiento </t>
  </si>
  <si>
    <t xml:space="preserve">Cumplimiento del plan </t>
  </si>
  <si>
    <t>AP= POMi/PBEA</t>
  </si>
  <si>
    <t xml:space="preserve">PBEC = </t>
  </si>
  <si>
    <t xml:space="preserve">PBEA = </t>
  </si>
  <si>
    <t xml:space="preserve">Columnas de calculo automático </t>
  </si>
  <si>
    <t xml:space="preserve">Fila de totales </t>
  </si>
  <si>
    <t xml:space="preserve">Celda con formato fecha: Día Mes Año </t>
  </si>
  <si>
    <t xml:space="preserve">Convenciones: </t>
  </si>
  <si>
    <t>FORMATO No 1</t>
  </si>
  <si>
    <t>Entidad:</t>
  </si>
  <si>
    <t>Representante legal:</t>
  </si>
  <si>
    <t>NIT:</t>
  </si>
  <si>
    <t>Periodos fiscales que cubre:</t>
  </si>
  <si>
    <t>Modalidad de Auditoria:</t>
  </si>
  <si>
    <t>Fecha de suscripción:</t>
  </si>
  <si>
    <t>Unidad de medida de la meta</t>
  </si>
  <si>
    <t>SI</t>
  </si>
  <si>
    <t>NO</t>
  </si>
  <si>
    <t>Información suministrada en el informe de la Contraloría</t>
  </si>
  <si>
    <t>Columnas de cálculo automático</t>
  </si>
  <si>
    <t>Fila de totales</t>
  </si>
  <si>
    <t>CONVENCIONES</t>
  </si>
  <si>
    <t xml:space="preserve"> </t>
  </si>
  <si>
    <t>Celda con formato fecha: Año-Mes-Día</t>
  </si>
  <si>
    <t xml:space="preserve">Evaluación del Plan de Mejoramiento </t>
  </si>
  <si>
    <t>INFORMACION PLAN DE MEJORAMIENTO</t>
  </si>
  <si>
    <t>FORMATO_200912_F23_CDT</t>
  </si>
  <si>
    <t>NOMBRE ENTIDAD</t>
  </si>
  <si>
    <t>REPRESENTANTE LEGAL</t>
  </si>
  <si>
    <t>VIGENCIA AUDITADA</t>
  </si>
  <si>
    <t>MODALIDAD AUDITORIA</t>
  </si>
  <si>
    <t>FECHA DE INFORME DE AVANCE DEL PLAN</t>
  </si>
  <si>
    <t>FECHA DE SUSCRIPCION DEL PLAN</t>
  </si>
  <si>
    <t>Los proyectos no se encuentran debidamente viabilizados</t>
  </si>
  <si>
    <t xml:space="preserve">Información suministrada en el informe de la CGR </t>
  </si>
  <si>
    <t xml:space="preserve">como quiera que:           a la fecha de la auditoría (11 de mayo de 2018), no existían actas de Comité Técnico Evaluador, en el que se pueda evidenciar que los Proyectos presentados al Banco de Programas y Proyectos de Inversión Municipal están debidamente evaluados, considerando los Aspectos Técnico, Ambiental, Social, Económico, Financiero, Legal e Institucional entre otros y por ende la constancia escrita a cerca de la exposición de motivos que llevó al Comité conceptuar sobre una calificación de aceptable, insuficiente, o deficiente, según sea el caso a los proyectos que en su momento fueron sometidos a aprobación del concepto de Viabilidad Técnica para ser radicados en BPPIM, cumpliendo de esta forma con el estudio de viabilidad y registro de los mismos.         ... No obstante, los proyectos no están soportados en estudios de prefactibilidad y factibilidad. </t>
  </si>
  <si>
    <t xml:space="preserve">100% de los formatos </t>
  </si>
  <si>
    <t>Secretaría de Planeación, Infraestructura y Tics</t>
  </si>
  <si>
    <t>Elaborar una lista de chequeo la cual permita la revisión de todas las actividades contratadas</t>
  </si>
  <si>
    <t xml:space="preserve">Formato Adoptado y funcionado  </t>
  </si>
  <si>
    <t>100 % de los formatos</t>
  </si>
  <si>
    <t xml:space="preserve">100% de los cronogramas y capacitaciones </t>
  </si>
  <si>
    <t>Realizar la revisión de las Bitácoras de Obra en tiempo real implementado un formato estandarizado</t>
  </si>
  <si>
    <t>100% de la actualización</t>
  </si>
  <si>
    <t>100% de la Verificación</t>
  </si>
  <si>
    <t>14 04 004</t>
  </si>
  <si>
    <t xml:space="preserve">En el presente acto contractual se presentaron las siguientes irregularidades:
Dentro de las obligaciones técnicas de los estudios previos, folio 12 de la carpeta 1,
encontramos que es apenas pertinente realizar: Proyecto Arquitectónico, estudio de
suelos, estudio topográfico, diseño Estructural, presupuesto detallado de Obra, memorias
de cálculo, entre otros. Así mismo, se exige la experiencia de acuerdo a cierto personal exigido, necesario para el Proyecto, consistente en Arquitecto, Estructural, Topógrafo y Geotecnista, con la experiencia de cada uno de ellos. . De acuerdo con lo anteriormente mencionado, al realizar la revisión de campo correspondiente, se aprecia que el contratista no cumplió con ésta obligación que se menciona amplia y repetidamente dentro del proceso, además de ser fundamental. </t>
  </si>
  <si>
    <t xml:space="preserve"> Así mismo, tampoco se realizó la exigencia correspondiente por parte del ente contratante </t>
  </si>
  <si>
    <t>En el mismo orden de ideas, dentro de la ejecución de las obligaciones del acto contractual de Estudios y Diseños, se encuentra que la gran mayoría de diseños fueron realizados por Harvey Medina Laguna, como se comprobó en la visita técnica de este Organismo de Control; quien no tiene el perfil profesional académico exigido en los pliegos, actuando únicamente como contratista, sin el personal profesional obligatorio y sin la idoneidad respectiva. Aunque el Proyecto Arquitectónico es elaborado por un Arquitecto Miguel Angel Aragón, éste tampoco corresponde con la propuesta que fue aprobada para asignar el respectivo contrato, sin encontrar la idoneidad solicitada en los pliegos o la aceptación por parte del Municipio.</t>
  </si>
  <si>
    <t>11 03 001</t>
  </si>
  <si>
    <t>incertidumbre en el valor finalmente pagado por concepto de ésta obra pública.</t>
  </si>
  <si>
    <t>lo cual generó ineficacia en las obligaciones de la fase de ejecución</t>
  </si>
  <si>
    <t>Diferencias en las cantidades de obra recibidas y pagadas por el municipio</t>
  </si>
  <si>
    <t>posible daño patrimonial</t>
  </si>
  <si>
    <t>no puede ser concurrente el personal de Obra con el personal de Interventoría
acudiendo a la moralidad y transparencia que debe existir en la Contratación Estatal.</t>
  </si>
  <si>
    <t>Al mismo tiempo en el numeral 8 de los estudios previos para el contrato de Obra, se
solicita un 100% de dedicación del residente de obra. Además que el término “residente”
indica esa permanencia y por consiguiente no se entiende la razón de la concurrencia de
éste profesional ni la aceptación y aprobación de propuestas por parte de la
Administración Municipal.</t>
  </si>
  <si>
    <t>Lo anterior causado por la deficiencia en el seguimiento de todas las obligaciones al respectivo acto contractual, en donde no se evidencia un vínculo o relación de éstos profesionales con el contratista O empleador</t>
  </si>
  <si>
    <t>todas las actuaciones fueron realizadas por el residente de Interventoría Óscar Garavito</t>
  </si>
  <si>
    <t xml:space="preserve"> presunto detrimento por el valor manifestado en el cuadro de $1.464.572,98
</t>
  </si>
  <si>
    <t>14 01 003</t>
  </si>
  <si>
    <t>sobreprecio por la diferencia que da como resultado $1'102.488,96.</t>
  </si>
  <si>
    <t>2 ítems con la misma descripción de orden técnica y teniendo en cuenta que es el mismo contrato y obra; se encuentra dos (2) veces su respectivo análisis de precios unitarios (APU'S) con dos (2) valores diferentes</t>
  </si>
  <si>
    <t>presunto detrimento por error inducido por parte de la Administración municipal por el valor antes mencionado de $1'102.488,96</t>
  </si>
  <si>
    <t>Impuesto de IVA de los dos (2) pagos parciales efectuados al contratista, y de acuerdo a las dos (2) facturas mencionadas, que se encuentran dentro del proceso, recibidas, aprobadas y pagadas.</t>
  </si>
  <si>
    <t>presunto detrimento patrimonial por un valor total de $23'455.671,43</t>
  </si>
  <si>
    <t>no se encuentra un argumento que indique el cálculo del presupuesto oficial del proceso precontractual</t>
  </si>
  <si>
    <t>se genera incertidumbre en el valor de la contratación, lo que al mismo tiempo atenta contra el principio de economía.</t>
  </si>
  <si>
    <t xml:space="preserve">Presunto detrimento patrimonial por un valor total de $ 623.335 </t>
  </si>
  <si>
    <t>De acuerdo con la normatividad vigente, los contratos de Obra Publica, se encuentran exentos del pago del Impuesto del IVA. Sin embargo, se evidencia relacionando o cobrando por concepto de Impuesto de IVA, el valor de $ 623.335</t>
  </si>
  <si>
    <t>Impuesto de IVA del pago efectuado al contratista</t>
  </si>
  <si>
    <t>Numero de Formatos para la lista de chequeo</t>
  </si>
  <si>
    <t>Secretaría de Planeación, Infraestructura y Tics / Secretaría de Hacienda y Tesorería</t>
  </si>
  <si>
    <t>SECRETARIA GENERAL Y DE GOBIERNO</t>
  </si>
  <si>
    <t>incumpliendo con lo establecido en el Decreto 1082 de 2015, Circular 019 Externa No. 001 del 21 de junio de 2013 emanada de la Dirección General de Colombia Compra eficiente, Decreto 043 del 2014, cuya finalidad es garantizar la transparencia de cada uno de los actos contractuales realizados por las entidades públicas.</t>
  </si>
  <si>
    <t>se evidencia durante el 2017 un control interno con deficiencias que no contribuyó relativamente al mejoramiento de los procesos tanto administrativos como misionales de la administración municipal</t>
  </si>
  <si>
    <t>procesos de importancia como el de contratación no fue objeto alguno de seguimiento y evaluación por parte de esa dependencia, de acuerdo a certificaciones expedidas por diferentes dependencias de la Administración</t>
  </si>
  <si>
    <t>19 07 001</t>
  </si>
  <si>
    <t>Realizar auditoria al proceso de contratación</t>
  </si>
  <si>
    <t>Verificar la legalidad de la contratación del municipio</t>
  </si>
  <si>
    <t>Auditoria a los contratos generados en 2018</t>
  </si>
  <si>
    <t>Sistematizar un formato de Acta de Entrega a Beneficiarios donde se incluya:        1. Número y fecha del Contrato
2. Dirección de residencia del Beneficiario - Damnificado
3. Detallar las especificaciones técnicas de los elementos entregados a los Beneficiario - Damnificado</t>
  </si>
  <si>
    <t>14 05 001</t>
  </si>
  <si>
    <t>Alcaldía Municipal de Carmen de Apicalá</t>
  </si>
  <si>
    <t>al expedirse el certificado de disponibilidad presupuestal Nº CDI 201700005 y registro presupuestal Nº RP1201700007 de fechas 05 de enero de 2017</t>
  </si>
  <si>
    <t>Respetar los rubros de inversión y utilizarlos de acuerdo a su fin.</t>
  </si>
  <si>
    <t>se inobservó lo establecido en el numeral 2.2.1.1 del Manual de Contratación donde reza: “ Relación existente entre la contratación a rea/¡zar y el rubro presupuestal del cual se derivan/</t>
  </si>
  <si>
    <t xml:space="preserve">Secretarios de Despacho y jefes de dependencia / Banco de Proyectos </t>
  </si>
  <si>
    <t>Control Interno</t>
  </si>
  <si>
    <t>Emiliano Salcedo Osorio</t>
  </si>
  <si>
    <t>800100050-1</t>
  </si>
  <si>
    <t>SECRETARIA GENERAL Y DE GOBIERNO (Contratación)</t>
  </si>
  <si>
    <t xml:space="preserve">Realizar una actualización al manual de funcionamiento del BPPIM       
Puesta en marcha de la maquinaria </t>
  </si>
  <si>
    <t xml:space="preserve">Implementar la acciones necesarias en materia procedimental para ajustarse a las directrices nacionales en materia de BPPIM
Garantizar el funcionamiento de las maquinas para dar cumplimiento al proyecto productivo de la población victima del Carmen de Apicalá
</t>
  </si>
  <si>
    <t>Elaborar los formatos de comité de viabilidad y los requisitos del Departamento Nacional de Planeación según el acuerdo 038 del SGR
Capacitación a los beneficiarios del proyecto, entrega formal de la maquinaria y entrega del sitio para el funcionamiento</t>
  </si>
  <si>
    <t>Realizar un formato mediante el cual se identifique el fin del objeto a contratar para determinar por cual rubro se ha de contratar.</t>
  </si>
  <si>
    <t>Capacitar al personal de supervisores de la administración para una mejor supervisión en los contratos</t>
  </si>
  <si>
    <t>Secretaría General y de Gobierno</t>
  </si>
  <si>
    <t>Comité evaluador de Contratación</t>
  </si>
  <si>
    <t>Especial</t>
  </si>
  <si>
    <t>lo que se registró en el SIA OBSERVA  no coincide con lo certificado por la entidad</t>
  </si>
  <si>
    <t>La incertidumbre de la información reportada</t>
  </si>
  <si>
    <t>Desarrollar una matriz la cual se estará alimentando periódicamente con toda la información contractual</t>
  </si>
  <si>
    <t>Realizar seguimiento y revisión mensual del aplicativo SIA OBSERVA con el comprobante del cargue de la información</t>
  </si>
  <si>
    <t>Matriz que contiene la información básica de los contratos y una columna con el soporte del cargue al aplicativo SIA OBSERVA</t>
  </si>
  <si>
    <t>Cantidad de matrices a desarrollar</t>
  </si>
  <si>
    <t xml:space="preserve">Según el análisis efectuado el manual se encuentra desactualizado con el decreto 1510 de 2013, con respecto a la normatividad aplicable para la época de los hechos y vigencia auditada 2017 (decreto 1082 de 2013).
</t>
  </si>
  <si>
    <t xml:space="preserve">El manual de contratación no está actualizado de acuerdo al decreto 1082 de 2015
</t>
  </si>
  <si>
    <t>No se tiene un documento de consulta y apoyo normativo vigente</t>
  </si>
  <si>
    <t>Actualización del manual de contratación según normatividad vigente</t>
  </si>
  <si>
    <t>Contar con un documento  de consulta  y apoyo normativo actualizado</t>
  </si>
  <si>
    <t>Contar con un manual o documento de consulta  y apoyo normativo actualizado</t>
  </si>
  <si>
    <t>Documento contratación</t>
  </si>
  <si>
    <t>Se evidenció que la administración municipal de Carmen de Apicalá - Tolima, aún no tiene un archivo depurado de cada una de las carpetas donde se encuentre la información debidamente follada, ordenada cronológicamente, con la totalidad de los documentos que deben reposar en las carpetas, como por ejemplo los soportes de los respectivos pagos y acta de liquidación, entre otros, ni cuenta con una tabla de retención de documentos, lo que dificulta la revisión, análisis y seguimiento de los mismos</t>
  </si>
  <si>
    <t>Depuración del archivo</t>
  </si>
  <si>
    <t xml:space="preserve">Maximiza el tiempo al momento de buscar la información </t>
  </si>
  <si>
    <t xml:space="preserve">Desarrollar una matriz la cual se estará alimentando con la información de cada carpeta / sobre todo teniendo en cuenta que el SECOP 2 entra en vigencia a partir de enero de 2019
</t>
  </si>
  <si>
    <t>Realizar seguimiento y revisión mensual  de la información y número de carpetas</t>
  </si>
  <si>
    <t xml:space="preserve">Matriz que contiene la información detallada de cada carpeta </t>
  </si>
  <si>
    <t xml:space="preserve">En la carpeta de cada uno de los contratos de suministro revisados no se evidenció análisis de precios a través de cuadros comparativos de las cotizaciones, los cuales además de ser una fuente de información son una herramienta que proporciona datos organizados y depurados a la persona encargada de seleccionar el posible contratista
</t>
  </si>
  <si>
    <t>Análisis de precios a través de cuadros comparativos</t>
  </si>
  <si>
    <t>Información organizada y depurada sobre sobre el análisis de precios</t>
  </si>
  <si>
    <t>Implementar un formato para el análisis de precios a través de cuadro comparativos</t>
  </si>
  <si>
    <t>Garantizar la correcta realización del análisis de precios</t>
  </si>
  <si>
    <t>Análisis de precios mediante cuadro comparativos</t>
  </si>
  <si>
    <t>Formato</t>
  </si>
  <si>
    <t>14 02 002</t>
  </si>
  <si>
    <t xml:space="preserve">Implementar un formato el cual determine el rubro a utilizar en los procesos contractuales, especificando si es por inversión o funcionamiento
</t>
  </si>
  <si>
    <t>Secretaria general y de gobierno/secretaria de planeación e infraestructura y tic/secretaria de hacienda y tesorería/ secretaria de salud/secretaria de desarrollo social/ secretaria de educación/UMATA/Almacén</t>
  </si>
  <si>
    <t>La administración municipal de Carmen de Apicalá, certifica que en el archivo de la oficina de contratación se encuentran únicamente liquidados y terminados por mutuo acuerdo y con actas finales nueve (09) actos contractuales que corresponden a la vigencia fiscal 2017, teniendo en cuenta que durante esta vigencia se celebraron 309 contratos</t>
  </si>
  <si>
    <t>Liquidación de Contratos</t>
  </si>
  <si>
    <t>Liquidación de los contratos al vencimiento del mismo dentro del plazo convenido y de conformidad a la ley</t>
  </si>
  <si>
    <t>Liquidar los contratos en los tiempos establecidos por la ley</t>
  </si>
  <si>
    <t>Liquidación del contrato</t>
  </si>
  <si>
    <t>Liquidación y cierre del expediente contractual</t>
  </si>
  <si>
    <t>Expedientes</t>
  </si>
  <si>
    <t>EMILIANO SALCEDO OSORIO</t>
  </si>
  <si>
    <t>Alcalde Municipal Carmen de Apicalá</t>
  </si>
  <si>
    <t xml:space="preserve">La administración municipal omitió la publicación de la mayoría de los actos contractuales y los actos administrativos asociados al proceso de contratación, dentro de los tres días (3) siguientes a su expedición celebrados durante la vigencia de 2017
</t>
  </si>
  <si>
    <t>Publicación extemporánea de los documentos</t>
  </si>
  <si>
    <t>Desarrollar una matriz para seguimiento de la publicación de los documentos teniendo en cuenta la entrada en vigencia del SECOP 2</t>
  </si>
  <si>
    <t>Garantizar la publicación  en los tiempos establecidos</t>
  </si>
  <si>
    <t>Matriz que contiene la fechas de publicación de los documentos</t>
  </si>
  <si>
    <t>Formatos adoptados mediante acto administrativo de la actualización del BPPM.
Certificación del supervisor Ante Almacén (Recibido a satisfacción)
Certificación por parte del SENA de la formación referente al proyecto productivo, documentación referente al comodato de entrega de la maquinaria y del lugar.</t>
  </si>
  <si>
    <t>Secretaría de Planeación, Infraestructura y Tics (Banco de Proyectos) / Secretaria de Desarrollo y Bienestar Social/ Almacén</t>
  </si>
  <si>
    <t>* El informe del supervisor se limita a una simple certificación del recibí a satisfacción de los bienes recibidos sin incluir detalladamente el cumplimiento del objeto contractual.
* Con respecto a la entrega física de los elementos a las personas damnificadas por parte del supervisor, se observa que esta se hace a través de un formato denominado acta de entrega de ayudas humanitarias a damnificados por desastres naturales, careciendo dentro de este formato la siguiente información como:
1. Número y fecha del Contrato
2. Dirección de residencia del dimicado
3. Detallar las especiñcaciones técnicas de los elementos entregados a los damnificados.</t>
  </si>
  <si>
    <t xml:space="preserve">* Según declaración de Johana Gutiérrez identificada con CC. 28,628,176 de Carmen de Apicalá, manifiesta el no haber recibido ningunas tejas de zinc, lo que no es coherente con el acta de entrega que aporta el supervisor del contrato                                    * De igual forma sucedió con el Sr. José Guillermo Daza CC. 5,873,265 de Cunday, Luis Orlando Jiménez CC. 150,898 de Bogotá y Luis Antonio Reyes Patiño CC 2,261,570, donde los mismos manifiestan no haber recibido ayudas por parte de la administración Municipal del Carmen de Apicalá                                       * Lo anterior, genera incertidumbre sobre la destinación final de los elementos adquiridos por el Municipio, reflejando la incorrecta supervisión al no entregar la totalidad de los elementos contratados a los damnificados, abusando de Ellos en su buena fe en el sentido de inducir firmas por parte de los damnificados en documento que finalmente cumplieron la función únicamente de censo y no de entrega inclumiendo en lo estipulado en el Articulo 83 de la ley 1474 de 2011. </t>
  </si>
  <si>
    <t xml:space="preserve">cotejar mediante los estudios de mercado las variables de los suministros, de esta manera especificar  la compra y recibir el suministro de acuerdo a la necesidad.      
* Entregar al Almacén Municipal copia de las actas de recibido del beneficiario a satisfacción para anexar a la salida de Almacén.                          </t>
  </si>
  <si>
    <t xml:space="preserve">Garantizar la entrega y recibo a satisfacción de acuerdo al contrato y realizar una supervisión correcta al mismo. </t>
  </si>
  <si>
    <t>Implementación de Tres Actas 3/100%</t>
  </si>
  <si>
    <t>Secretarios de Despacho y jefes de dependencia / Almacén</t>
  </si>
  <si>
    <t>Se violó el principio de especialización establecido en el artículo 18 del Decreto 111 de 1996 / Relación existente entre la contratación a realizar y el rubro presupuestal del cual se
derivan</t>
  </si>
  <si>
    <t>Formato implementado mediante acto administrativo</t>
  </si>
  <si>
    <t>Realizar un mejor control y seguimiento de las actividades contratadas dentro de los contratos de consultorías y obras</t>
  </si>
  <si>
    <t>implementar acciones necearías para ejercer una mayor supervisión</t>
  </si>
  <si>
    <t>implementar las acciones pertinentes para realizar una mayor supervisión de los contratos</t>
  </si>
  <si>
    <t>Capacitaciones al personal de supervisores en temas contractuales</t>
  </si>
  <si>
    <t>1 Capacitación  en temas contractuales</t>
  </si>
  <si>
    <t>Deficiencia de "Supervisión e interventoría contractual y Facultades
y deberes de los supervisores y los interventores. Con el fin de proteger la moralidad
administrativa, de prevenir la ocurrencia de actos de corrupción y de tutelar la Transparencia de la
actividad contractual</t>
  </si>
  <si>
    <t>se encuentra que a folio 76 de la carpeta No. 2 del
contrato de Obra No. 135 de 2017, correspondiente a la presente Interventoría, se
presenta como Residente de Obra Oscar Garavito Manrique con c.c. 80.371.968. De igual
manera, el residente de Interventoría y, al mismo tiempo contratista dentro del acto
contractual No. 139 de 2017, es el mismo Oscar Garavito Manrique con c.c. 80.371.968</t>
  </si>
  <si>
    <t>Realizar una correcta revisión referente a los documentos presentados en las propuestas de los procesos contractuales</t>
  </si>
  <si>
    <t>implementar la correcta revisión de los documentos presentados en las propuestas de los procesos contractuales tanto de obra como de interventoría</t>
  </si>
  <si>
    <t xml:space="preserve">Elaborar una lista de chequeo la cual permita la revisión de todos los documentos presentados en las propuestas </t>
  </si>
  <si>
    <t xml:space="preserve">implementar una correcta revisión de los documentos y bitácoras de las obras </t>
  </si>
  <si>
    <t>diferencia de cantidades de obra recibidas por el Municipio, con respecto a las observadas por parte de la Contraloría Departamental</t>
  </si>
  <si>
    <t>Con respecto al ítem de las cajas de inspección, se recuerda que en visita de
campo, no se evidenció ninguna de ellas a pesar de la compañía realizada por la Alcaldía, del contratista y de la empresa de aguas del Municipio, y que en presencia del Representante de Proyectos de la Alcaldía Municipal</t>
  </si>
  <si>
    <t>Realzar una correcta y única elaboración de los Análisis de Precios Unitarios</t>
  </si>
  <si>
    <t>Implementar acciones que permitan una mejor elaboración de los Análisis de precios unitarios</t>
  </si>
  <si>
    <t>Realizar una actualización anual de los análisis de precios unitarios para las obras del municipio</t>
  </si>
  <si>
    <t>Elaborar el análisis de precios unitarios y adoptarlos mediante decreto</t>
  </si>
  <si>
    <t>De acuerdo con la normatividad vigente, los contratos de obra pública, se encuentran exentos del pago del impuesto IVA. Sin embargo se evidencia atreves de facturas de venta  expedidas por Shekinah Ltda. Servicios Inteligentes Nit. 900.113.047-6, la relación y cobro por concepto de IVA.</t>
  </si>
  <si>
    <t>Realiza una correcta revisión de las actas parciales y facturas de obra, al igual que Implementar un formato donde se evidencien los ítems a analizar en el momento de realizar el giro de tesorería.</t>
  </si>
  <si>
    <t>Prevenir posibles descuentos y exoneraciones que no estén en el marco del Estatuto Tributario y Normas Legales afines.</t>
  </si>
  <si>
    <t>Realización de una lista de chequeo donde se evidencie la documentación a solicitar antes de efectuar el pago correspondiente.</t>
  </si>
  <si>
    <t>se relacionan valores, que en nada se relacionan con el
“Presente Contrato". Tampoco se encuentra un presupuesto Oficial precontractual y análisis de precios unitarios, que indique el valor calculado por parte del Municipio de cada una de las actividades y por consiguiente del valor total</t>
  </si>
  <si>
    <t xml:space="preserve">Realizar un correcta estructuración en el proceso de estimación del costo de la obra y tener como referente el análisis de precios unitarios </t>
  </si>
  <si>
    <t>Analizar la estimación del valor del presupuesto teniendo como base de referencia los análisis de precios unitarios</t>
  </si>
  <si>
    <t>falta de aplicación de procedimientos de control, seguimiento y evaluación a las operaciones adelantadas por las dependencias de la Alcaldía, particularmente al proceso de contratación</t>
  </si>
  <si>
    <t xml:space="preserve">Informe presentado a la Contraloría Departamental del Tolima </t>
  </si>
  <si>
    <t>Revisó:</t>
  </si>
  <si>
    <t>Claudia Pulido</t>
  </si>
  <si>
    <t>Cristian Leon</t>
  </si>
  <si>
    <t>Luz Cortes</t>
  </si>
  <si>
    <t>Henry Diaz</t>
  </si>
  <si>
    <t>Leidy Ortega</t>
  </si>
  <si>
    <t>Yuri Aponte</t>
  </si>
  <si>
    <t>Gonzalo Sanchez</t>
  </si>
  <si>
    <t xml:space="preserve">Difiere el valor certificado por el municipio el 20 de abril de 2018 con el reportado en el SIA OBSERVA correspondiente a la celebración de contratos de la vigencia 2017                                                                                                                                                                                                      
Se observa que en todos los contratos no fue diligenciado en el aplicativo SIA OBSERVA la parte de ejecución (actas parciales, finales y de liquidación de cada uno de los contratos).
</t>
  </si>
  <si>
    <t xml:space="preserve">Es así, como se obsewó en el contrato No. 292 de 2017, donde por falta de planeación en
las especificaciones técnicas, espacio y adecuaciones físicas necesarias, la Administración
Municipal invirtió la suma de $84.787.264 para el suministro de equipos para el
procesamiento y almacenamiento de materiales destinados al reciclaje dirigido a las
víctimas del conflicto armado del Municipio Carmen de Apicalá — Tolima y que a la fecha
de la visita de la Comisión Auditora de la Contraloría Departamental del Tolima 10 de
mayo de 2018, y como se manifestó anteriormente a la presentaciones de las objeciones
al informe preliminar (21 de agosto de 2018), los equipos no estan en funcionamiento los
cuales fueron adquiridos el 12 de diciembre de 2017, es decir 249 días después de su
compra, con el agravante que uno de los equipos que conforma la maquinaria, es decir, la
Compactadora Hidráulica para Cartón por valor de $53.907.000 incluido IVA, se
encontraba en la Biblioteca Jesús Antonio Jiménez en estado de abandono y a la
intemperie presentando oxido en una de sus partes a la fecha de la visita de trabajo de
campo de la Comisión Auditora 
Producto de la visita y de los actos administrativos puestos a disposición y pese a existir la actualización en cuanto a su funcionamiento, se pudo inferir que el "BPPIM", no se encuentra actualizado en su operatividad conforme a la metodología y a las normas técnicas que lo regulan y funcionando en la debida forma </t>
  </si>
  <si>
    <t xml:space="preserve">Los elementos son entregados al supervisor del contrato por parte de la almacenista
sin que se haga la verificación por parte de la misma, si estos elementos son
entregados directamente a los beneficiarios.
.
El informe del supervisor se limita a una simple certificación del recibí a satisfacción
de los bienes recibidos sin incluir detalladamente el cumplimiento del objeto
contractual.
. Con respecto a la entrega física de los elementos a las personas damnificadas por
parte del supervisor, se observa que esta se hace a través de un formato denominado
acta de entrega de ayudas humanitarias a damniñcados por desastres naturales,
careciendo dentro de este formato la siguiente información como:                                                                                                                                                          Se observa que en el numeral 5 de la relación de elementos, no se especificó la medida de
las tejas de zinc, situación que se prestó para no poder hacer la prueba física por parte de
la comisión
Lo anterior, genera incertidumbre sobre la destinación final de los elementos adquiridos
por el Municipio, reflejando la incorrecta supervisión, al no entregar la totalidad de los
elementos contratados a los damnificados, abusando de ellos en su buena fe en el sentido
de inducir firmas por parte de los damnificados en documentos que finalmente cumplieron
la función únicamente de censo y no de entrega, incumpliendo lo estipulado en el artículo
83 de la Ley 1474 de 2011.
</t>
  </si>
  <si>
    <t>Se evidenció la falta de planeación en el contrato de obra pública 280 de 2017, dado que este principio tiene como objetivo la realización y cumplimiento efectivo de un contrato
El contrato de obra pública No. 280 de 2017, contó con 11 ítems no previstos, los
cuales no presentaron los respectivos análisis de precios unitarios (APU'5), inobservando lo
establecido en la obligación Nº10 del acto contractual y lo establecido en el artículo
2.2.1.1.2.1.1 del Decreto 1082 de 2015, que literalmente dice: "El valor estimada del
contrato y la justificación del mismo, cuando el valor del contrato está determinado por
precios unitarios, la entidad estatal debe incluir la forma como los ca/cu/o' y soportarsus
cálculos de presupuesto en la estimación de aque/Ios'í concordante con el principio de
economia contemplado en el artículo 25, numeral 4 de la Ley 80 de 1993, el cual se deriva
del principio de planeación, generando incertidumbre en el valor finalmente pagado por
concepto de ésta obra pública.
Asi mismo, en la obligación No.9, hace alusión a los cilindros para los respectivos
ensayos de laboratorio; encontrándose en la obra un concreto sin calidad en las tapas de las cajas de inspección, mostrando un efecto tipo cabeza dura, es decir, los agregados se
encuentran expuestos y el material conglomerante presenta un desgaste progresivo y
prematuro ocasionando al mismo tiempo poca resistencia en el material aplicado y
acelerando su deterioro al corto plazo; irregularidades que reflejan la falta de supervisión
e interventoría, al no vigilar permanentemente la correcta ejecución del objeto contractual,
incumpliendo lo estipulado en el artículo 83 de la Ley 1474 de 2011.
3. Incumplimiento en las obligaciones Nº 15 y 16, al observarse dentro de los
documentos de ejecución de la carpeta contractual aportada por el Municipio que el
personal de obra no poseía la dotación de elementos de seguridad industrial para su
protección y evitar un posible riesgo en la manipulación y traslado de los elementos
empleados en la construcción.</t>
  </si>
  <si>
    <t>Capacitar al personal de supervisores de la administración para una mejor supervisión en los contratos
Profundizar a todos los funcionarios de la Administración la importancia de realizar de manera acertiva el principio de PLANEACIÓN tanto en los procesos precontractuales, como en las diferentes actividades que desarrolla la administración.</t>
  </si>
  <si>
    <t>En las actuaciones técnicas, administrativas, financieras y otras; correspondientes a la
actividad de Interventoría y/o seguimiento de la Obra pública correspondiente, se aprecia
que no hubo Director de Interventoría en la ejecución contractual; todas las actuaciones
fueron realizadas por el residente de Interventoría Óscar Garavito; al mismo tiempo,
tampoco se encuentra evidencia de la existencia del campamento para la Interventoría
que se relacionó por un valor de $810.000.</t>
  </si>
  <si>
    <t>Realizar una correcta supervisión del personal de trabajo de cada uno de los contratos de obra y de interventoría
En lo sucesivo se procurará que aparte de las labores naturales del supervisor, se apoye dicho seguimiento con un funcionario de la secretaría de planeación para así ejercer un mayor control.</t>
  </si>
  <si>
    <t>Mario Garcia</t>
  </si>
  <si>
    <t>ORIGINAL FIRMADO</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</si>
</sst>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0.0"/>
    <numFmt numFmtId="187" formatCode="[$-409]dddd\,\ mmmm\ dd\,\ yyyy"/>
    <numFmt numFmtId="188" formatCode="m/d/yyyy;@"/>
    <numFmt numFmtId="189" formatCode="[$-409]d\-mmm\-yy;@"/>
    <numFmt numFmtId="190" formatCode="mmm\-yy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d\-mmm\-yy"/>
  </numFmts>
  <fonts count="52">
    <font>
      <sz val="10"/>
      <name val="Arial"/>
      <family val="0"/>
    </font>
    <font>
      <b/>
      <sz val="10"/>
      <name val="Arial"/>
      <family val="2"/>
    </font>
    <font>
      <sz val="11"/>
      <name val="Arial"/>
      <family val="2"/>
    </font>
    <font>
      <b/>
      <sz val="11"/>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8"/>
      <name val="Arial"/>
      <family val="2"/>
    </font>
    <font>
      <sz val="9"/>
      <color indexed="10"/>
      <name val="Tahoma"/>
      <family val="2"/>
    </font>
    <font>
      <sz val="10"/>
      <color indexed="10"/>
      <name val="Tahoma"/>
      <family val="2"/>
    </font>
    <font>
      <sz val="10"/>
      <name val="Tahoma"/>
      <family val="2"/>
    </font>
    <font>
      <sz val="9"/>
      <color indexed="10"/>
      <name val="Arial"/>
      <family val="2"/>
    </font>
    <font>
      <b/>
      <sz val="12"/>
      <name val="Arial"/>
      <family val="2"/>
    </font>
    <font>
      <sz val="12"/>
      <name val="Arial"/>
      <family val="2"/>
    </font>
    <font>
      <sz val="14"/>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9"/>
        <bgColor indexed="64"/>
      </patternFill>
    </fill>
    <fill>
      <patternFill patternType="solid">
        <fgColor indexed="52"/>
        <bgColor indexed="64"/>
      </patternFill>
    </fill>
    <fill>
      <patternFill patternType="solid">
        <fgColor theme="3" tint="0.39998000860214233"/>
        <bgColor indexed="64"/>
      </patternFill>
    </fill>
    <fill>
      <patternFill patternType="solid">
        <fgColor theme="0" tint="-0.04997999966144562"/>
        <bgColor indexed="64"/>
      </patternFill>
    </fill>
    <fill>
      <patternFill patternType="solid">
        <fgColor rgb="FF33CC33"/>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color theme="1" tint="0.24995000660419464"/>
      </left>
      <right style="thin">
        <color theme="1" tint="0.24995000660419464"/>
      </right>
      <top style="thin">
        <color theme="1" tint="0.24995000660419464"/>
      </top>
      <bottom style="thin">
        <color theme="1" tint="0.249950006604194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color indexed="63"/>
      </left>
      <right style="thin"/>
      <top style="medium"/>
      <bottom style="medium"/>
    </border>
    <border>
      <left>
        <color indexed="63"/>
      </left>
      <right style="medium"/>
      <top style="medium"/>
      <bottom style="medium"/>
    </border>
    <border>
      <left style="medium"/>
      <right style="thin">
        <color theme="1" tint="0.24995000660419464"/>
      </right>
      <top style="medium"/>
      <bottom style="thin">
        <color theme="1" tint="0.24995000660419464"/>
      </bottom>
    </border>
    <border>
      <left style="thin">
        <color theme="1" tint="0.24995000660419464"/>
      </left>
      <right style="thin">
        <color theme="1" tint="0.24995000660419464"/>
      </right>
      <top style="medium"/>
      <bottom style="thin">
        <color theme="1" tint="0.24995000660419464"/>
      </botto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color theme="1" tint="0.24995000660419464"/>
      </left>
      <right style="thin">
        <color theme="1" tint="0.24995000660419464"/>
      </right>
      <top style="thin">
        <color theme="1" tint="0.24995000660419464"/>
      </top>
      <bottom style="medium"/>
    </border>
    <border>
      <left style="thin"/>
      <right style="medium"/>
      <top>
        <color indexed="63"/>
      </top>
      <bottom style="medium"/>
    </border>
    <border>
      <left>
        <color indexed="63"/>
      </left>
      <right>
        <color indexed="63"/>
      </right>
      <top>
        <color indexed="63"/>
      </top>
      <bottom style="thin">
        <color theme="1" tint="0.24995000660419464"/>
      </bottom>
    </border>
    <border>
      <left>
        <color indexed="63"/>
      </left>
      <right style="thin">
        <color theme="1" tint="0.24995000660419464"/>
      </right>
      <top>
        <color indexed="63"/>
      </top>
      <bottom style="thin">
        <color theme="1" tint="0.24995000660419464"/>
      </bottom>
    </border>
    <border>
      <left>
        <color indexed="63"/>
      </left>
      <right>
        <color indexed="63"/>
      </right>
      <top style="thin">
        <color theme="1" tint="0.24995000660419464"/>
      </top>
      <bottom style="thin">
        <color theme="1" tint="0.24995000660419464"/>
      </bottom>
    </border>
    <border>
      <left>
        <color indexed="63"/>
      </left>
      <right style="thin">
        <color theme="1" tint="0.24995000660419464"/>
      </right>
      <top style="thin">
        <color theme="1" tint="0.24995000660419464"/>
      </top>
      <bottom style="thin">
        <color theme="1" tint="0.2499500066041946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1" tint="0.24995000660419464"/>
      </left>
      <right style="thin">
        <color theme="1" tint="0.24995000660419464"/>
      </right>
      <top>
        <color indexed="63"/>
      </top>
      <bottom style="thin">
        <color theme="1" tint="0.2499500066041946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82">
    <xf numFmtId="0" fontId="0" fillId="0" borderId="0" xfId="0" applyAlignment="1">
      <alignment/>
    </xf>
    <xf numFmtId="0" fontId="2" fillId="0" borderId="0" xfId="0" applyFont="1" applyBorder="1" applyAlignment="1">
      <alignment/>
    </xf>
    <xf numFmtId="0" fontId="3" fillId="0" borderId="0" xfId="0" applyFont="1" applyBorder="1" applyAlignment="1">
      <alignment horizontal="center" wrapText="1"/>
    </xf>
    <xf numFmtId="0" fontId="0" fillId="0" borderId="0" xfId="0" applyBorder="1" applyAlignment="1">
      <alignment horizontal="center" wrapText="1"/>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4" fillId="0" borderId="10" xfId="0" applyFont="1" applyFill="1" applyBorder="1" applyAlignment="1">
      <alignment horizontal="left" vertical="center" wrapText="1"/>
    </xf>
    <xf numFmtId="0" fontId="4" fillId="0" borderId="11" xfId="0" applyFont="1" applyBorder="1" applyAlignment="1">
      <alignment horizontal="center" vertical="center"/>
    </xf>
    <xf numFmtId="0" fontId="4" fillId="0" borderId="10" xfId="0" applyNumberFormat="1"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34" borderId="10" xfId="0" applyFont="1" applyFill="1" applyBorder="1" applyAlignment="1">
      <alignment vertical="center" wrapText="1"/>
    </xf>
    <xf numFmtId="0" fontId="4"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4" fillId="34" borderId="10" xfId="0" applyNumberFormat="1" applyFont="1" applyFill="1" applyBorder="1" applyAlignment="1">
      <alignment horizontal="left" vertical="center" wrapText="1"/>
    </xf>
    <xf numFmtId="0" fontId="4" fillId="34" borderId="10" xfId="0" applyFont="1" applyFill="1" applyBorder="1" applyAlignment="1">
      <alignment horizontal="center" vertical="center"/>
    </xf>
    <xf numFmtId="0" fontId="9" fillId="0" borderId="13"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1" fillId="0" borderId="14"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Fill="1" applyAlignment="1">
      <alignment vertical="center" wrapText="1"/>
    </xf>
    <xf numFmtId="2" fontId="0" fillId="16" borderId="14" xfId="0" applyNumberFormat="1" applyFont="1" applyFill="1" applyBorder="1" applyAlignment="1">
      <alignment horizontal="center" vertical="center" wrapText="1"/>
    </xf>
    <xf numFmtId="1" fontId="0" fillId="16" borderId="14" xfId="0" applyNumberFormat="1" applyFont="1" applyFill="1" applyBorder="1" applyAlignment="1">
      <alignment horizontal="center" vertical="center" wrapText="1"/>
    </xf>
    <xf numFmtId="0" fontId="0" fillId="36" borderId="14" xfId="0" applyFill="1" applyBorder="1" applyAlignment="1">
      <alignment vertical="center" wrapText="1"/>
    </xf>
    <xf numFmtId="0" fontId="0" fillId="36" borderId="14" xfId="0" applyFill="1" applyBorder="1" applyAlignment="1">
      <alignment horizontal="center" vertical="center" wrapText="1"/>
    </xf>
    <xf numFmtId="0" fontId="0" fillId="36" borderId="14" xfId="0" applyFont="1" applyFill="1" applyBorder="1" applyAlignment="1">
      <alignment horizontal="center" vertical="center" wrapText="1"/>
    </xf>
    <xf numFmtId="2" fontId="0" fillId="36" borderId="14" xfId="0" applyNumberFormat="1" applyFill="1" applyBorder="1" applyAlignment="1">
      <alignment horizontal="center" vertical="center" wrapText="1"/>
    </xf>
    <xf numFmtId="0" fontId="1" fillId="0" borderId="0" xfId="0" applyFont="1" applyAlignment="1">
      <alignment vertical="center" wrapText="1"/>
    </xf>
    <xf numFmtId="0" fontId="0" fillId="0" borderId="0" xfId="0" applyFont="1" applyFill="1" applyAlignment="1">
      <alignment vertical="center" wrapText="1"/>
    </xf>
    <xf numFmtId="2" fontId="0" fillId="0" borderId="15" xfId="0" applyNumberFormat="1" applyBorder="1" applyAlignment="1">
      <alignment vertical="center" wrapText="1"/>
    </xf>
    <xf numFmtId="10" fontId="0" fillId="0" borderId="15" xfId="0" applyNumberFormat="1" applyBorder="1" applyAlignment="1">
      <alignment vertical="center" wrapText="1"/>
    </xf>
    <xf numFmtId="0" fontId="0" fillId="18" borderId="16" xfId="0" applyFill="1" applyBorder="1" applyAlignment="1">
      <alignment vertical="center" wrapText="1"/>
    </xf>
    <xf numFmtId="0" fontId="0" fillId="0" borderId="16" xfId="0" applyBorder="1" applyAlignment="1">
      <alignment vertical="center" wrapText="1"/>
    </xf>
    <xf numFmtId="0" fontId="0" fillId="19" borderId="16" xfId="0" applyFill="1" applyBorder="1" applyAlignment="1">
      <alignment vertical="center" wrapText="1"/>
    </xf>
    <xf numFmtId="0" fontId="0" fillId="0" borderId="16" xfId="0" applyFont="1" applyBorder="1" applyAlignment="1">
      <alignment vertical="center" wrapText="1"/>
    </xf>
    <xf numFmtId="0" fontId="0" fillId="16" borderId="16" xfId="0" applyFill="1" applyBorder="1" applyAlignment="1">
      <alignment vertical="center" wrapText="1"/>
    </xf>
    <xf numFmtId="0" fontId="0" fillId="36" borderId="16" xfId="0" applyFill="1" applyBorder="1" applyAlignment="1">
      <alignment vertical="center" wrapText="1"/>
    </xf>
    <xf numFmtId="0" fontId="0" fillId="0" borderId="0" xfId="0" applyFont="1" applyAlignment="1">
      <alignment vertical="center" wrapText="1"/>
    </xf>
    <xf numFmtId="4" fontId="0" fillId="0" borderId="0" xfId="0" applyNumberFormat="1" applyFill="1" applyAlignment="1">
      <alignment horizontal="center" vertical="center" wrapText="1"/>
    </xf>
    <xf numFmtId="4" fontId="0" fillId="0" borderId="0" xfId="0" applyNumberFormat="1" applyFill="1" applyAlignment="1">
      <alignment vertical="center" wrapText="1"/>
    </xf>
    <xf numFmtId="4" fontId="0" fillId="0" borderId="0" xfId="0" applyNumberFormat="1" applyFont="1" applyFill="1" applyAlignment="1">
      <alignment vertical="center" wrapText="1"/>
    </xf>
    <xf numFmtId="0" fontId="4" fillId="0" borderId="14" xfId="0" applyFont="1" applyBorder="1" applyAlignment="1" applyProtection="1">
      <alignment horizontal="center" vertical="center" wrapText="1"/>
      <protection locked="0"/>
    </xf>
    <xf numFmtId="0" fontId="4" fillId="18" borderId="14" xfId="0" applyFont="1" applyFill="1" applyBorder="1" applyAlignment="1" applyProtection="1">
      <alignment horizontal="center" vertical="center" wrapText="1"/>
      <protection locked="0"/>
    </xf>
    <xf numFmtId="0" fontId="4" fillId="18" borderId="14"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wrapText="1"/>
      <protection locked="0"/>
    </xf>
    <xf numFmtId="14" fontId="0" fillId="19" borderId="14" xfId="0" applyNumberFormat="1"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4" xfId="0" applyNumberFormat="1" applyBorder="1" applyAlignment="1" applyProtection="1">
      <alignment horizontal="center" vertical="center" wrapText="1"/>
      <protection locked="0"/>
    </xf>
    <xf numFmtId="0" fontId="0" fillId="0" borderId="14" xfId="0" applyNumberFormat="1" applyFont="1" applyBorder="1" applyAlignment="1" applyProtection="1">
      <alignment horizontal="center" vertical="center" wrapText="1"/>
      <protection locked="0"/>
    </xf>
    <xf numFmtId="0" fontId="1" fillId="37" borderId="10" xfId="0" applyFont="1" applyFill="1" applyBorder="1" applyAlignment="1">
      <alignment vertical="center" wrapText="1"/>
    </xf>
    <xf numFmtId="0" fontId="4" fillId="0" borderId="10" xfId="0" applyFont="1" applyFill="1" applyBorder="1" applyAlignment="1">
      <alignment vertical="center" wrapText="1"/>
    </xf>
    <xf numFmtId="0" fontId="0" fillId="0" borderId="10" xfId="0" applyFont="1" applyFill="1" applyBorder="1" applyAlignment="1">
      <alignment vertical="center" wrapText="1"/>
    </xf>
    <xf numFmtId="0" fontId="4" fillId="34" borderId="10" xfId="0" applyNumberFormat="1" applyFont="1" applyFill="1" applyBorder="1" applyAlignment="1">
      <alignment vertical="center" wrapText="1"/>
    </xf>
    <xf numFmtId="0" fontId="4" fillId="0" borderId="17"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18" xfId="0" applyFont="1" applyFill="1" applyBorder="1" applyAlignment="1">
      <alignment vertical="center" wrapText="1"/>
    </xf>
    <xf numFmtId="0" fontId="9" fillId="0" borderId="19" xfId="0" applyFont="1" applyBorder="1" applyAlignment="1">
      <alignment horizontal="center" vertical="center" wrapText="1"/>
    </xf>
    <xf numFmtId="0" fontId="0" fillId="0" borderId="0" xfId="0" applyAlignment="1">
      <alignment vertical="center"/>
    </xf>
    <xf numFmtId="0" fontId="0" fillId="0" borderId="0" xfId="0" applyBorder="1" applyAlignment="1">
      <alignment horizontal="center" vertical="center" wrapText="1"/>
    </xf>
    <xf numFmtId="0" fontId="0" fillId="0" borderId="0" xfId="0" applyAlignment="1">
      <alignment horizontal="center" vertical="center"/>
    </xf>
    <xf numFmtId="0" fontId="4" fillId="0"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34" borderId="17" xfId="0" applyFont="1" applyFill="1" applyBorder="1" applyAlignment="1">
      <alignment horizontal="center" vertical="center" wrapText="1"/>
    </xf>
    <xf numFmtId="49" fontId="4" fillId="0" borderId="17" xfId="0" applyNumberFormat="1" applyFont="1" applyFill="1" applyBorder="1" applyAlignment="1">
      <alignment horizontal="left" vertical="center" wrapText="1"/>
    </xf>
    <xf numFmtId="0" fontId="9" fillId="0" borderId="21" xfId="0" applyFont="1" applyBorder="1" applyAlignment="1">
      <alignment horizontal="center" vertical="center" wrapText="1"/>
    </xf>
    <xf numFmtId="0" fontId="9" fillId="34" borderId="21"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0" borderId="22" xfId="0" applyFont="1" applyBorder="1" applyAlignment="1">
      <alignment horizontal="center" vertical="center" wrapText="1"/>
    </xf>
    <xf numFmtId="9" fontId="0" fillId="0" borderId="14" xfId="0" applyNumberFormat="1" applyFont="1" applyFill="1" applyBorder="1" applyAlignment="1" applyProtection="1">
      <alignment horizontal="center" vertical="center" wrapText="1"/>
      <protection locked="0"/>
    </xf>
    <xf numFmtId="14" fontId="4" fillId="19" borderId="10" xfId="0" applyNumberFormat="1" applyFont="1" applyFill="1" applyBorder="1" applyAlignment="1" applyProtection="1">
      <alignment horizontal="left" vertical="center" wrapText="1"/>
      <protection locked="0"/>
    </xf>
    <xf numFmtId="0" fontId="4" fillId="34" borderId="23" xfId="0" applyFont="1" applyFill="1" applyBorder="1" applyAlignment="1">
      <alignment horizontal="center" vertical="center" wrapText="1"/>
    </xf>
    <xf numFmtId="0" fontId="4" fillId="34" borderId="23" xfId="0"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9" fontId="4" fillId="0" borderId="23" xfId="0" applyNumberFormat="1" applyFont="1" applyFill="1" applyBorder="1" applyAlignment="1">
      <alignment horizontal="center" vertical="center" wrapText="1"/>
    </xf>
    <xf numFmtId="9" fontId="4" fillId="0" borderId="17" xfId="0" applyNumberFormat="1" applyFont="1" applyFill="1" applyBorder="1" applyAlignment="1">
      <alignment horizontal="left" vertical="center" wrapText="1"/>
    </xf>
    <xf numFmtId="14" fontId="4" fillId="19" borderId="17" xfId="0" applyNumberFormat="1" applyFont="1" applyFill="1" applyBorder="1" applyAlignment="1" applyProtection="1">
      <alignment horizontal="left" vertical="center" wrapText="1"/>
      <protection locked="0"/>
    </xf>
    <xf numFmtId="0" fontId="0" fillId="0" borderId="0" xfId="0" applyBorder="1" applyAlignment="1">
      <alignment/>
    </xf>
    <xf numFmtId="0" fontId="0" fillId="0" borderId="0" xfId="0" applyBorder="1" applyAlignment="1">
      <alignment horizontal="justify" vertical="top" wrapText="1"/>
    </xf>
    <xf numFmtId="0" fontId="0" fillId="0" borderId="0" xfId="0" applyBorder="1" applyAlignment="1">
      <alignment horizontal="center" vertical="center"/>
    </xf>
    <xf numFmtId="0" fontId="0" fillId="0" borderId="0" xfId="0" applyBorder="1" applyAlignment="1">
      <alignment vertical="center"/>
    </xf>
    <xf numFmtId="14" fontId="4" fillId="19" borderId="23" xfId="0" applyNumberFormat="1" applyFont="1" applyFill="1" applyBorder="1" applyAlignment="1" applyProtection="1">
      <alignment horizontal="center" vertical="center" wrapText="1"/>
      <protection locked="0"/>
    </xf>
    <xf numFmtId="14" fontId="4" fillId="19" borderId="10" xfId="0" applyNumberFormat="1" applyFont="1" applyFill="1" applyBorder="1" applyAlignment="1" applyProtection="1">
      <alignment horizontal="center" vertical="center" wrapText="1"/>
      <protection locked="0"/>
    </xf>
    <xf numFmtId="14" fontId="4" fillId="19" borderId="18" xfId="0" applyNumberFormat="1" applyFont="1" applyFill="1" applyBorder="1" applyAlignment="1" applyProtection="1">
      <alignment horizontal="left" vertical="center" wrapText="1"/>
      <protection locked="0"/>
    </xf>
    <xf numFmtId="0" fontId="9" fillId="28" borderId="13" xfId="0" applyFont="1" applyFill="1" applyBorder="1" applyAlignment="1">
      <alignment horizontal="center" vertical="center" wrapText="1"/>
    </xf>
    <xf numFmtId="14" fontId="0" fillId="28" borderId="14" xfId="0" applyNumberFormat="1" applyFont="1" applyFill="1" applyBorder="1" applyAlignment="1" applyProtection="1">
      <alignment horizontal="center" vertical="center" wrapText="1"/>
      <protection locked="0"/>
    </xf>
    <xf numFmtId="0" fontId="9" fillId="28" borderId="24" xfId="0" applyFont="1" applyFill="1" applyBorder="1" applyAlignment="1">
      <alignment horizontal="center" vertical="center" wrapText="1"/>
    </xf>
    <xf numFmtId="14" fontId="4" fillId="28" borderId="17" xfId="0" applyNumberFormat="1" applyFont="1" applyFill="1" applyBorder="1" applyAlignment="1">
      <alignment horizontal="left" vertical="center" wrapText="1"/>
    </xf>
    <xf numFmtId="14" fontId="4" fillId="28" borderId="23" xfId="0" applyNumberFormat="1" applyFont="1" applyFill="1" applyBorder="1" applyAlignment="1">
      <alignment horizontal="center" vertical="center" wrapText="1"/>
    </xf>
    <xf numFmtId="14" fontId="4" fillId="28" borderId="10" xfId="0" applyNumberFormat="1" applyFont="1" applyFill="1" applyBorder="1" applyAlignment="1">
      <alignment horizontal="left" vertical="center" wrapText="1"/>
    </xf>
    <xf numFmtId="14" fontId="4" fillId="28" borderId="10" xfId="0" applyNumberFormat="1" applyFont="1" applyFill="1" applyBorder="1" applyAlignment="1" applyProtection="1">
      <alignment horizontal="center" vertical="center" wrapText="1"/>
      <protection locked="0"/>
    </xf>
    <xf numFmtId="0" fontId="9" fillId="38" borderId="25" xfId="0" applyFont="1" applyFill="1" applyBorder="1" applyAlignment="1">
      <alignment horizontal="center" vertical="center" wrapText="1"/>
    </xf>
    <xf numFmtId="2" fontId="0" fillId="38" borderId="14" xfId="0" applyNumberFormat="1" applyFont="1" applyFill="1" applyBorder="1" applyAlignment="1">
      <alignment horizontal="center" vertical="center" wrapText="1"/>
    </xf>
    <xf numFmtId="0" fontId="0" fillId="38" borderId="0" xfId="0" applyFill="1" applyAlignment="1">
      <alignment/>
    </xf>
    <xf numFmtId="0" fontId="4" fillId="0" borderId="26" xfId="0" applyFont="1" applyBorder="1" applyAlignment="1" applyProtection="1">
      <alignment horizontal="center" vertical="center" wrapText="1"/>
      <protection locked="0"/>
    </xf>
    <xf numFmtId="0" fontId="4" fillId="0" borderId="27" xfId="0" applyFont="1" applyFill="1" applyBorder="1" applyAlignment="1" applyProtection="1">
      <alignment horizontal="left" vertical="center" wrapText="1"/>
      <protection locked="0"/>
    </xf>
    <xf numFmtId="9" fontId="0" fillId="0" borderId="27" xfId="0" applyNumberFormat="1" applyFont="1" applyFill="1" applyBorder="1" applyAlignment="1" applyProtection="1">
      <alignment horizontal="center" vertical="center" wrapText="1"/>
      <protection locked="0"/>
    </xf>
    <xf numFmtId="14" fontId="0" fillId="28" borderId="27" xfId="0" applyNumberFormat="1" applyFont="1" applyFill="1" applyBorder="1" applyAlignment="1" applyProtection="1">
      <alignment horizontal="center" vertical="center" wrapText="1"/>
      <protection locked="0"/>
    </xf>
    <xf numFmtId="2" fontId="0" fillId="38" borderId="27" xfId="0" applyNumberFormat="1" applyFont="1" applyFill="1" applyBorder="1" applyAlignment="1">
      <alignment horizontal="center" vertical="center" wrapText="1"/>
    </xf>
    <xf numFmtId="195" fontId="0" fillId="0" borderId="28" xfId="0" applyNumberFormat="1" applyBorder="1" applyAlignment="1">
      <alignment vertical="center" wrapText="1"/>
    </xf>
    <xf numFmtId="195" fontId="0" fillId="0" borderId="29" xfId="0" applyNumberFormat="1" applyBorder="1" applyAlignment="1">
      <alignment vertical="center" wrapText="1"/>
    </xf>
    <xf numFmtId="195" fontId="0" fillId="0" borderId="29" xfId="0" applyNumberFormat="1" applyFont="1" applyBorder="1" applyAlignment="1">
      <alignment vertical="center" wrapText="1"/>
    </xf>
    <xf numFmtId="15" fontId="0" fillId="0" borderId="29" xfId="0" applyNumberFormat="1" applyBorder="1" applyAlignment="1">
      <alignment vertical="center" wrapText="1"/>
    </xf>
    <xf numFmtId="15" fontId="0" fillId="0" borderId="30" xfId="0" applyNumberFormat="1" applyBorder="1" applyAlignment="1">
      <alignment vertical="center"/>
    </xf>
    <xf numFmtId="15" fontId="0" fillId="0" borderId="30" xfId="0" applyNumberFormat="1" applyBorder="1" applyAlignment="1">
      <alignment vertical="center" wrapText="1"/>
    </xf>
    <xf numFmtId="0" fontId="4" fillId="34" borderId="31"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31" xfId="0" applyFont="1" applyFill="1" applyBorder="1" applyAlignment="1">
      <alignment vertical="center" wrapText="1"/>
    </xf>
    <xf numFmtId="0" fontId="4" fillId="34" borderId="31"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31" xfId="0" applyFont="1" applyFill="1" applyBorder="1" applyAlignment="1">
      <alignment horizontal="center" vertical="center" wrapText="1"/>
    </xf>
    <xf numFmtId="9" fontId="4" fillId="0" borderId="31" xfId="0" applyNumberFormat="1" applyFont="1" applyFill="1" applyBorder="1" applyAlignment="1">
      <alignment horizontal="left" vertical="center" wrapText="1"/>
    </xf>
    <xf numFmtId="14" fontId="4" fillId="28" borderId="31" xfId="0" applyNumberFormat="1" applyFont="1" applyFill="1" applyBorder="1" applyAlignment="1">
      <alignment horizontal="left" vertical="center" wrapText="1"/>
    </xf>
    <xf numFmtId="2" fontId="0" fillId="38" borderId="32" xfId="0" applyNumberFormat="1" applyFont="1" applyFill="1" applyBorder="1" applyAlignment="1">
      <alignment horizontal="center" vertical="center" wrapText="1"/>
    </xf>
    <xf numFmtId="15" fontId="0" fillId="0" borderId="33" xfId="0" applyNumberFormat="1" applyBorder="1" applyAlignment="1">
      <alignment horizontal="center" vertical="center"/>
    </xf>
    <xf numFmtId="0" fontId="14" fillId="0" borderId="0" xfId="0" applyFont="1" applyBorder="1" applyAlignment="1">
      <alignment horizontal="center" wrapText="1"/>
    </xf>
    <xf numFmtId="0" fontId="14" fillId="0" borderId="0" xfId="0" applyFont="1" applyAlignment="1">
      <alignment/>
    </xf>
    <xf numFmtId="0" fontId="15" fillId="0" borderId="0" xfId="0" applyFont="1" applyAlignment="1">
      <alignment/>
    </xf>
    <xf numFmtId="0" fontId="14"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center" vertical="center"/>
    </xf>
    <xf numFmtId="0" fontId="15" fillId="0" borderId="0" xfId="0" applyFont="1" applyBorder="1" applyAlignment="1">
      <alignment vertical="center"/>
    </xf>
    <xf numFmtId="0" fontId="14" fillId="0" borderId="0" xfId="0" applyFont="1" applyBorder="1" applyAlignment="1">
      <alignment horizontal="center" vertical="center" wrapText="1"/>
    </xf>
    <xf numFmtId="14" fontId="15" fillId="0" borderId="0" xfId="0" applyNumberFormat="1" applyFont="1" applyBorder="1" applyAlignment="1">
      <alignment horizontal="left" wrapText="1"/>
    </xf>
    <xf numFmtId="0" fontId="15" fillId="0" borderId="0" xfId="0" applyFont="1" applyBorder="1" applyAlignment="1">
      <alignment horizontal="center" wrapText="1"/>
    </xf>
    <xf numFmtId="0" fontId="15" fillId="0" borderId="0" xfId="0" applyFont="1" applyFill="1" applyBorder="1" applyAlignment="1">
      <alignment wrapText="1"/>
    </xf>
    <xf numFmtId="15" fontId="14" fillId="35" borderId="19" xfId="0" applyNumberFormat="1" applyFont="1" applyFill="1" applyBorder="1" applyAlignment="1">
      <alignment horizontal="center" wrapText="1"/>
    </xf>
    <xf numFmtId="0" fontId="16" fillId="0" borderId="0" xfId="0" applyFont="1" applyAlignment="1">
      <alignment/>
    </xf>
    <xf numFmtId="0" fontId="17" fillId="0" borderId="0" xfId="0" applyFont="1" applyAlignment="1">
      <alignment horizontal="center"/>
    </xf>
    <xf numFmtId="0" fontId="3" fillId="0" borderId="0" xfId="0" applyFont="1" applyAlignment="1">
      <alignment/>
    </xf>
    <xf numFmtId="0" fontId="15" fillId="0" borderId="0" xfId="0" applyFont="1" applyBorder="1" applyAlignment="1">
      <alignment horizontal="left" wrapText="1"/>
    </xf>
    <xf numFmtId="0" fontId="0" fillId="0" borderId="0" xfId="0" applyAlignment="1">
      <alignment wrapText="1"/>
    </xf>
    <xf numFmtId="0" fontId="15" fillId="0" borderId="0" xfId="0" applyFont="1" applyBorder="1" applyAlignment="1">
      <alignment wrapText="1"/>
    </xf>
    <xf numFmtId="0" fontId="15" fillId="0" borderId="0" xfId="0" applyFont="1" applyAlignment="1">
      <alignment wrapText="1"/>
    </xf>
    <xf numFmtId="0" fontId="0" fillId="0" borderId="0" xfId="0" applyBorder="1" applyAlignment="1">
      <alignment wrapText="1"/>
    </xf>
    <xf numFmtId="0" fontId="0" fillId="39" borderId="0" xfId="0" applyFill="1" applyBorder="1" applyAlignment="1">
      <alignment/>
    </xf>
    <xf numFmtId="0" fontId="0" fillId="0" borderId="0" xfId="0" applyAlignment="1">
      <alignment wrapText="1"/>
    </xf>
    <xf numFmtId="0" fontId="14" fillId="0" borderId="0" xfId="0" applyFont="1" applyBorder="1" applyAlignment="1">
      <alignment horizontal="center" wrapText="1"/>
    </xf>
    <xf numFmtId="0" fontId="16" fillId="0" borderId="0" xfId="0" applyFont="1" applyAlignment="1">
      <alignment horizontal="center"/>
    </xf>
    <xf numFmtId="0" fontId="0" fillId="0" borderId="0" xfId="0" applyFont="1" applyAlignment="1">
      <alignment horizontal="center" vertical="center" wrapText="1"/>
    </xf>
    <xf numFmtId="0" fontId="14" fillId="0" borderId="0" xfId="0" applyFont="1" applyAlignment="1">
      <alignment horizontal="left"/>
    </xf>
    <xf numFmtId="0" fontId="15" fillId="0" borderId="0" xfId="0" applyFont="1" applyBorder="1" applyAlignment="1">
      <alignment horizontal="left" wrapText="1"/>
    </xf>
    <xf numFmtId="0" fontId="3" fillId="0" borderId="17" xfId="0" applyFont="1" applyFill="1" applyBorder="1" applyAlignment="1">
      <alignment horizontal="left" vertical="center" wrapText="1"/>
    </xf>
    <xf numFmtId="15" fontId="3" fillId="19" borderId="34" xfId="0" applyNumberFormat="1" applyFont="1" applyFill="1" applyBorder="1" applyAlignment="1" applyProtection="1">
      <alignment horizontal="center" vertical="center" wrapText="1"/>
      <protection locked="0"/>
    </xf>
    <xf numFmtId="15" fontId="3" fillId="19" borderId="35"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37" borderId="10" xfId="0" applyFont="1" applyFill="1" applyBorder="1" applyAlignment="1">
      <alignment horizontal="left" vertical="center" wrapText="1"/>
    </xf>
    <xf numFmtId="15" fontId="3" fillId="19" borderId="36" xfId="0" applyNumberFormat="1" applyFont="1" applyFill="1" applyBorder="1" applyAlignment="1" applyProtection="1">
      <alignment horizontal="center" vertical="center" wrapText="1"/>
      <protection locked="0"/>
    </xf>
    <xf numFmtId="0" fontId="0" fillId="19" borderId="37" xfId="0"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3" fillId="0" borderId="10" xfId="0" applyFont="1" applyFill="1" applyBorder="1" applyAlignment="1">
      <alignment horizontal="left"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14" xfId="0" applyFont="1" applyBorder="1" applyAlignment="1">
      <alignment horizontal="center" vertical="center" wrapText="1"/>
    </xf>
    <xf numFmtId="0" fontId="1" fillId="18" borderId="47" xfId="0" applyFont="1" applyFill="1" applyBorder="1" applyAlignment="1">
      <alignment horizontal="center" vertical="center" wrapText="1"/>
    </xf>
    <xf numFmtId="0" fontId="1" fillId="18" borderId="14" xfId="0" applyFont="1" applyFill="1" applyBorder="1" applyAlignment="1">
      <alignment horizontal="center" vertical="center" wrapText="1"/>
    </xf>
    <xf numFmtId="0" fontId="1" fillId="40" borderId="15" xfId="0" applyFont="1" applyFill="1" applyBorder="1" applyAlignment="1">
      <alignment horizontal="center" vertical="center" wrapText="1"/>
    </xf>
    <xf numFmtId="0" fontId="1" fillId="16" borderId="47" xfId="0" applyFont="1" applyFill="1" applyBorder="1" applyAlignment="1">
      <alignment horizontal="center" vertical="center" wrapText="1"/>
    </xf>
    <xf numFmtId="0" fontId="1" fillId="16"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19" borderId="47"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0" fillId="41" borderId="16" xfId="0" applyFill="1" applyBorder="1" applyAlignment="1">
      <alignment horizontal="center" vertical="center" wrapText="1"/>
    </xf>
    <xf numFmtId="0" fontId="0" fillId="42" borderId="15" xfId="0" applyFill="1" applyBorder="1" applyAlignment="1">
      <alignment horizontal="left" vertical="center" wrapText="1"/>
    </xf>
    <xf numFmtId="0" fontId="1" fillId="0" borderId="15" xfId="0" applyFont="1" applyBorder="1" applyAlignment="1">
      <alignment horizontal="left" vertical="center" wrapText="1"/>
    </xf>
    <xf numFmtId="0" fontId="0" fillId="0" borderId="15" xfId="0"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3"/>
  <sheetViews>
    <sheetView tabSelected="1" zoomScale="80" zoomScaleNormal="80" zoomScalePageLayoutView="0" workbookViewId="0" topLeftCell="A31">
      <selection activeCell="N9" sqref="N9"/>
    </sheetView>
  </sheetViews>
  <sheetFormatPr defaultColWidth="11.421875" defaultRowHeight="12.75"/>
  <cols>
    <col min="1" max="1" width="15.140625" style="0" customWidth="1"/>
    <col min="2" max="2" width="16.140625" style="0" customWidth="1"/>
    <col min="3" max="3" width="49.8515625" style="138" customWidth="1"/>
    <col min="4" max="4" width="24.57421875" style="0" customWidth="1"/>
    <col min="5" max="5" width="25.00390625" style="0" customWidth="1"/>
    <col min="6" max="6" width="18.7109375" style="0" customWidth="1"/>
    <col min="7" max="7" width="12.7109375" style="0" customWidth="1"/>
    <col min="8" max="8" width="15.8515625" style="0" customWidth="1"/>
    <col min="9" max="9" width="16.57421875" style="0" customWidth="1"/>
    <col min="10" max="10" width="13.57421875" style="0" customWidth="1"/>
    <col min="11" max="11" width="12.28125" style="0" customWidth="1"/>
    <col min="12" max="12" width="15.57421875" style="0" customWidth="1"/>
    <col min="13" max="13" width="13.421875" style="65" customWidth="1"/>
    <col min="14" max="14" width="19.8515625" style="63" customWidth="1"/>
  </cols>
  <sheetData>
    <row r="1" spans="1:14" ht="15" customHeight="1">
      <c r="A1" s="144" t="s">
        <v>40</v>
      </c>
      <c r="B1" s="144"/>
      <c r="C1" s="144"/>
      <c r="D1" s="144"/>
      <c r="E1" s="144"/>
      <c r="F1" s="144"/>
      <c r="G1" s="144"/>
      <c r="H1" s="144"/>
      <c r="I1" s="144"/>
      <c r="J1" s="144"/>
      <c r="K1" s="144"/>
      <c r="L1" s="144"/>
      <c r="M1" s="144"/>
      <c r="N1" s="144"/>
    </row>
    <row r="2" spans="1:14" ht="15" customHeight="1">
      <c r="A2" s="144" t="s">
        <v>25</v>
      </c>
      <c r="B2" s="144"/>
      <c r="C2" s="144"/>
      <c r="D2" s="144"/>
      <c r="E2" s="144"/>
      <c r="F2" s="144"/>
      <c r="G2" s="144"/>
      <c r="H2" s="144"/>
      <c r="I2" s="144"/>
      <c r="J2" s="144"/>
      <c r="K2" s="144"/>
      <c r="L2" s="144"/>
      <c r="M2" s="144"/>
      <c r="N2" s="144"/>
    </row>
    <row r="3" spans="1:14" ht="15.75">
      <c r="A3" s="144" t="s">
        <v>209</v>
      </c>
      <c r="B3" s="144"/>
      <c r="C3" s="144"/>
      <c r="D3" s="144"/>
      <c r="E3" s="144"/>
      <c r="F3" s="144"/>
      <c r="G3" s="144"/>
      <c r="H3" s="144"/>
      <c r="I3" s="144"/>
      <c r="J3" s="144"/>
      <c r="K3" s="144"/>
      <c r="L3" s="144"/>
      <c r="M3" s="144"/>
      <c r="N3" s="144"/>
    </row>
    <row r="4" spans="1:14" ht="15" customHeight="1">
      <c r="A4" s="147" t="s">
        <v>41</v>
      </c>
      <c r="B4" s="147"/>
      <c r="C4" s="137" t="s">
        <v>114</v>
      </c>
      <c r="D4" s="125"/>
      <c r="E4" s="125"/>
      <c r="F4" s="126"/>
      <c r="G4" s="126"/>
      <c r="H4" s="126"/>
      <c r="I4" s="126"/>
      <c r="J4" s="126"/>
      <c r="K4" s="126"/>
      <c r="L4" s="126"/>
      <c r="M4" s="127"/>
      <c r="N4" s="128"/>
    </row>
    <row r="5" spans="1:14" ht="15.75">
      <c r="A5" s="123" t="s">
        <v>42</v>
      </c>
      <c r="B5" s="126"/>
      <c r="C5" s="139" t="s">
        <v>120</v>
      </c>
      <c r="D5" s="126"/>
      <c r="E5" s="126"/>
      <c r="F5" s="126"/>
      <c r="G5" s="126"/>
      <c r="H5" s="126"/>
      <c r="I5" s="126"/>
      <c r="J5" s="126"/>
      <c r="K5" s="126"/>
      <c r="L5" s="126"/>
      <c r="M5" s="127"/>
      <c r="N5" s="128"/>
    </row>
    <row r="6" spans="1:14" ht="15.75">
      <c r="A6" s="147" t="s">
        <v>43</v>
      </c>
      <c r="B6" s="147"/>
      <c r="C6" s="139" t="s">
        <v>121</v>
      </c>
      <c r="D6" s="126"/>
      <c r="E6" s="126"/>
      <c r="F6" s="126"/>
      <c r="G6" s="126"/>
      <c r="H6" s="126"/>
      <c r="I6" s="126"/>
      <c r="J6" s="126"/>
      <c r="K6" s="126"/>
      <c r="L6" s="126"/>
      <c r="M6" s="127"/>
      <c r="N6" s="128"/>
    </row>
    <row r="7" spans="1:14" ht="15" customHeight="1">
      <c r="A7" s="123" t="s">
        <v>44</v>
      </c>
      <c r="B7" s="126"/>
      <c r="C7" s="148">
        <v>2017</v>
      </c>
      <c r="D7" s="148"/>
      <c r="E7" s="148"/>
      <c r="F7" s="148"/>
      <c r="G7" s="148"/>
      <c r="H7" s="148"/>
      <c r="I7" s="148"/>
      <c r="J7" s="148"/>
      <c r="K7" s="148"/>
      <c r="L7" s="148"/>
      <c r="M7" s="148"/>
      <c r="N7" s="129"/>
    </row>
    <row r="8" spans="1:14" ht="15" customHeight="1" thickBot="1">
      <c r="A8" s="123" t="s">
        <v>45</v>
      </c>
      <c r="B8" s="126"/>
      <c r="C8" s="140" t="s">
        <v>130</v>
      </c>
      <c r="D8" s="124"/>
      <c r="E8" s="124"/>
      <c r="F8" s="124"/>
      <c r="G8" s="124"/>
      <c r="H8" s="124"/>
      <c r="I8" s="122"/>
      <c r="J8" s="122"/>
      <c r="K8" s="122"/>
      <c r="L8" s="122"/>
      <c r="M8" s="129"/>
      <c r="N8" s="129"/>
    </row>
    <row r="9" spans="1:15" ht="16.5" thickBot="1">
      <c r="A9" s="123" t="s">
        <v>46</v>
      </c>
      <c r="B9" s="126"/>
      <c r="C9" s="130">
        <v>43426</v>
      </c>
      <c r="D9" s="122"/>
      <c r="E9" s="122"/>
      <c r="F9" s="131"/>
      <c r="G9" s="131"/>
      <c r="H9" s="144"/>
      <c r="I9" s="144"/>
      <c r="J9" s="144"/>
      <c r="K9" s="144"/>
      <c r="N9" s="133">
        <v>43426</v>
      </c>
      <c r="O9" s="132"/>
    </row>
    <row r="10" spans="2:14" ht="15">
      <c r="B10" s="1"/>
      <c r="C10" s="2"/>
      <c r="D10" s="2"/>
      <c r="E10" s="2"/>
      <c r="F10" s="3"/>
      <c r="G10" s="3"/>
      <c r="N10" s="64"/>
    </row>
    <row r="11" ht="13.5" thickBot="1"/>
    <row r="12" spans="1:14" s="19" customFormat="1" ht="70.5" customHeight="1" thickBot="1">
      <c r="A12" s="70" t="s">
        <v>0</v>
      </c>
      <c r="B12" s="71" t="s">
        <v>1</v>
      </c>
      <c r="C12" s="72" t="s">
        <v>2</v>
      </c>
      <c r="D12" s="72" t="s">
        <v>3</v>
      </c>
      <c r="E12" s="72" t="s">
        <v>4</v>
      </c>
      <c r="F12" s="18" t="s">
        <v>5</v>
      </c>
      <c r="G12" s="18" t="s">
        <v>6</v>
      </c>
      <c r="H12" s="73" t="s">
        <v>7</v>
      </c>
      <c r="I12" s="18" t="s">
        <v>8</v>
      </c>
      <c r="J12" s="18" t="s">
        <v>9</v>
      </c>
      <c r="K12" s="90" t="s">
        <v>10</v>
      </c>
      <c r="L12" s="92" t="s">
        <v>11</v>
      </c>
      <c r="M12" s="97" t="s">
        <v>12</v>
      </c>
      <c r="N12" s="62" t="s">
        <v>13</v>
      </c>
    </row>
    <row r="13" spans="1:14" s="19" customFormat="1" ht="125.25" customHeight="1">
      <c r="A13" s="100">
        <v>1</v>
      </c>
      <c r="B13" s="76">
        <v>1401008</v>
      </c>
      <c r="C13" s="77" t="s">
        <v>218</v>
      </c>
      <c r="D13" s="77" t="s">
        <v>131</v>
      </c>
      <c r="E13" s="77" t="s">
        <v>132</v>
      </c>
      <c r="F13" s="101" t="s">
        <v>133</v>
      </c>
      <c r="G13" s="101" t="s">
        <v>134</v>
      </c>
      <c r="H13" s="101" t="s">
        <v>135</v>
      </c>
      <c r="I13" s="101" t="s">
        <v>136</v>
      </c>
      <c r="J13" s="102">
        <v>1</v>
      </c>
      <c r="K13" s="103">
        <v>43439</v>
      </c>
      <c r="L13" s="103">
        <v>43585</v>
      </c>
      <c r="M13" s="104">
        <f aca="true" t="shared" si="0" ref="M13:M32">(+L13-K13)/7</f>
        <v>20.857142857142858</v>
      </c>
      <c r="N13" s="105" t="s">
        <v>122</v>
      </c>
    </row>
    <row r="14" spans="1:14" s="19" customFormat="1" ht="109.5" customHeight="1">
      <c r="A14" s="11">
        <v>2</v>
      </c>
      <c r="B14" s="15">
        <v>1401100</v>
      </c>
      <c r="C14" s="14" t="s">
        <v>137</v>
      </c>
      <c r="D14" s="14" t="s">
        <v>138</v>
      </c>
      <c r="E14" s="14" t="s">
        <v>139</v>
      </c>
      <c r="F14" s="8" t="s">
        <v>140</v>
      </c>
      <c r="G14" s="8" t="s">
        <v>141</v>
      </c>
      <c r="H14" s="8" t="s">
        <v>142</v>
      </c>
      <c r="I14" s="8" t="s">
        <v>143</v>
      </c>
      <c r="J14" s="66">
        <v>1</v>
      </c>
      <c r="K14" s="91">
        <v>43466</v>
      </c>
      <c r="L14" s="91">
        <v>43829</v>
      </c>
      <c r="M14" s="98">
        <f t="shared" si="0"/>
        <v>51.857142857142854</v>
      </c>
      <c r="N14" s="106" t="s">
        <v>104</v>
      </c>
    </row>
    <row r="15" spans="1:14" s="19" customFormat="1" ht="141.75" customHeight="1">
      <c r="A15" s="9">
        <v>3</v>
      </c>
      <c r="B15" s="15">
        <v>1404100</v>
      </c>
      <c r="C15" s="14" t="s">
        <v>144</v>
      </c>
      <c r="D15" s="14" t="s">
        <v>145</v>
      </c>
      <c r="E15" s="16" t="s">
        <v>146</v>
      </c>
      <c r="F15" s="8" t="s">
        <v>147</v>
      </c>
      <c r="G15" s="48" t="s">
        <v>148</v>
      </c>
      <c r="H15" s="48" t="s">
        <v>149</v>
      </c>
      <c r="I15" s="48" t="s">
        <v>136</v>
      </c>
      <c r="J15" s="74">
        <v>1</v>
      </c>
      <c r="K15" s="91">
        <v>43439</v>
      </c>
      <c r="L15" s="91">
        <v>43585</v>
      </c>
      <c r="M15" s="98">
        <f t="shared" si="0"/>
        <v>20.857142857142858</v>
      </c>
      <c r="N15" s="107" t="s">
        <v>122</v>
      </c>
    </row>
    <row r="16" spans="1:14" s="19" customFormat="1" ht="90.75" customHeight="1">
      <c r="A16" s="11">
        <v>4</v>
      </c>
      <c r="B16" s="15">
        <v>1401003</v>
      </c>
      <c r="C16" s="13" t="s">
        <v>150</v>
      </c>
      <c r="D16" s="13" t="s">
        <v>151</v>
      </c>
      <c r="E16" s="13" t="s">
        <v>152</v>
      </c>
      <c r="F16" s="8" t="s">
        <v>153</v>
      </c>
      <c r="G16" s="56" t="s">
        <v>154</v>
      </c>
      <c r="H16" s="8" t="s">
        <v>155</v>
      </c>
      <c r="I16" s="8" t="s">
        <v>156</v>
      </c>
      <c r="J16" s="66">
        <v>1</v>
      </c>
      <c r="K16" s="91">
        <v>43439</v>
      </c>
      <c r="L16" s="91">
        <v>43585</v>
      </c>
      <c r="M16" s="98">
        <f t="shared" si="0"/>
        <v>20.857142857142858</v>
      </c>
      <c r="N16" s="107" t="s">
        <v>122</v>
      </c>
    </row>
    <row r="17" spans="1:14" ht="409.5" customHeight="1" thickBot="1">
      <c r="A17" s="67">
        <v>5</v>
      </c>
      <c r="B17" s="68">
        <v>1102002</v>
      </c>
      <c r="C17" s="60" t="s">
        <v>219</v>
      </c>
      <c r="D17" s="60" t="s">
        <v>67</v>
      </c>
      <c r="E17" s="60" t="s">
        <v>65</v>
      </c>
      <c r="F17" s="69" t="s">
        <v>123</v>
      </c>
      <c r="G17" s="59" t="s">
        <v>124</v>
      </c>
      <c r="H17" s="59" t="s">
        <v>125</v>
      </c>
      <c r="I17" s="59" t="s">
        <v>174</v>
      </c>
      <c r="J17" s="59" t="s">
        <v>68</v>
      </c>
      <c r="K17" s="93">
        <v>43439</v>
      </c>
      <c r="L17" s="93">
        <v>43621</v>
      </c>
      <c r="M17" s="98">
        <f t="shared" si="0"/>
        <v>26</v>
      </c>
      <c r="N17" s="108" t="s">
        <v>175</v>
      </c>
    </row>
    <row r="18" spans="1:14" ht="405">
      <c r="A18" s="11">
        <v>6</v>
      </c>
      <c r="B18" s="76">
        <v>1404004</v>
      </c>
      <c r="C18" s="77" t="s">
        <v>220</v>
      </c>
      <c r="D18" s="77" t="s">
        <v>176</v>
      </c>
      <c r="E18" s="77" t="s">
        <v>177</v>
      </c>
      <c r="F18" s="78" t="s">
        <v>178</v>
      </c>
      <c r="G18" s="79" t="s">
        <v>179</v>
      </c>
      <c r="H18" s="78" t="s">
        <v>112</v>
      </c>
      <c r="I18" s="80" t="s">
        <v>180</v>
      </c>
      <c r="J18" s="80">
        <v>1</v>
      </c>
      <c r="K18" s="94">
        <v>43439</v>
      </c>
      <c r="L18" s="95">
        <v>43590</v>
      </c>
      <c r="M18" s="98">
        <f t="shared" si="0"/>
        <v>21.571428571428573</v>
      </c>
      <c r="N18" s="106" t="s">
        <v>181</v>
      </c>
    </row>
    <row r="19" spans="1:14" ht="133.5" customHeight="1">
      <c r="A19" s="67">
        <v>7</v>
      </c>
      <c r="B19" s="68" t="s">
        <v>157</v>
      </c>
      <c r="C19" s="60" t="s">
        <v>182</v>
      </c>
      <c r="D19" s="60" t="s">
        <v>115</v>
      </c>
      <c r="E19" s="60" t="s">
        <v>117</v>
      </c>
      <c r="F19" s="69" t="s">
        <v>158</v>
      </c>
      <c r="G19" s="69" t="s">
        <v>116</v>
      </c>
      <c r="H19" s="59" t="s">
        <v>126</v>
      </c>
      <c r="I19" s="59" t="s">
        <v>183</v>
      </c>
      <c r="J19" s="81">
        <v>1</v>
      </c>
      <c r="K19" s="93">
        <v>43439</v>
      </c>
      <c r="L19" s="93">
        <v>43225</v>
      </c>
      <c r="M19" s="98">
        <f t="shared" si="0"/>
        <v>-30.571428571428573</v>
      </c>
      <c r="N19" s="108" t="s">
        <v>118</v>
      </c>
    </row>
    <row r="20" spans="1:14" ht="123.75">
      <c r="A20" s="11">
        <v>8</v>
      </c>
      <c r="B20" s="15">
        <v>1401008</v>
      </c>
      <c r="C20" s="14" t="s">
        <v>105</v>
      </c>
      <c r="D20" s="13" t="s">
        <v>169</v>
      </c>
      <c r="E20" s="13" t="s">
        <v>170</v>
      </c>
      <c r="F20" s="10" t="s">
        <v>171</v>
      </c>
      <c r="G20" s="56" t="s">
        <v>172</v>
      </c>
      <c r="H20" s="8" t="s">
        <v>173</v>
      </c>
      <c r="I20" s="48" t="s">
        <v>136</v>
      </c>
      <c r="J20" s="74">
        <v>1</v>
      </c>
      <c r="K20" s="91">
        <v>43439</v>
      </c>
      <c r="L20" s="91">
        <v>43585</v>
      </c>
      <c r="M20" s="98">
        <f t="shared" si="0"/>
        <v>20.857142857142858</v>
      </c>
      <c r="N20" s="107" t="s">
        <v>122</v>
      </c>
    </row>
    <row r="21" spans="1:14" ht="102" customHeight="1">
      <c r="A21" s="11">
        <v>9</v>
      </c>
      <c r="B21" s="15" t="s">
        <v>113</v>
      </c>
      <c r="C21" s="13" t="s">
        <v>160</v>
      </c>
      <c r="D21" s="13" t="s">
        <v>161</v>
      </c>
      <c r="E21" s="13" t="s">
        <v>162</v>
      </c>
      <c r="F21" s="8" t="s">
        <v>163</v>
      </c>
      <c r="G21" s="56" t="s">
        <v>164</v>
      </c>
      <c r="H21" s="8" t="s">
        <v>165</v>
      </c>
      <c r="I21" s="8" t="s">
        <v>166</v>
      </c>
      <c r="J21" s="66">
        <v>1</v>
      </c>
      <c r="K21" s="91">
        <v>43466</v>
      </c>
      <c r="L21" s="91">
        <v>43799</v>
      </c>
      <c r="M21" s="98">
        <f t="shared" si="0"/>
        <v>47.57142857142857</v>
      </c>
      <c r="N21" s="107" t="s">
        <v>159</v>
      </c>
    </row>
    <row r="22" spans="1:14" ht="270">
      <c r="A22" s="9">
        <v>10</v>
      </c>
      <c r="B22" s="15" t="s">
        <v>77</v>
      </c>
      <c r="C22" s="13" t="s">
        <v>78</v>
      </c>
      <c r="D22" s="14" t="s">
        <v>79</v>
      </c>
      <c r="E22" s="14" t="s">
        <v>80</v>
      </c>
      <c r="F22" s="8" t="s">
        <v>184</v>
      </c>
      <c r="G22" s="8" t="s">
        <v>185</v>
      </c>
      <c r="H22" s="8" t="s">
        <v>70</v>
      </c>
      <c r="I22" s="8" t="s">
        <v>71</v>
      </c>
      <c r="J22" s="8" t="s">
        <v>72</v>
      </c>
      <c r="K22" s="95">
        <v>43434</v>
      </c>
      <c r="L22" s="95">
        <v>43585</v>
      </c>
      <c r="M22" s="98">
        <f t="shared" si="0"/>
        <v>21.571428571428573</v>
      </c>
      <c r="N22" s="110" t="s">
        <v>69</v>
      </c>
    </row>
    <row r="23" spans="1:14" ht="409.5">
      <c r="A23" s="11">
        <v>11</v>
      </c>
      <c r="B23" s="15" t="s">
        <v>81</v>
      </c>
      <c r="C23" s="14" t="s">
        <v>221</v>
      </c>
      <c r="D23" s="14" t="s">
        <v>82</v>
      </c>
      <c r="E23" s="16" t="s">
        <v>83</v>
      </c>
      <c r="F23" s="8" t="s">
        <v>222</v>
      </c>
      <c r="G23" s="56" t="s">
        <v>186</v>
      </c>
      <c r="H23" s="8" t="s">
        <v>187</v>
      </c>
      <c r="I23" s="8" t="s">
        <v>188</v>
      </c>
      <c r="J23" s="8" t="s">
        <v>73</v>
      </c>
      <c r="K23" s="95">
        <v>43434</v>
      </c>
      <c r="L23" s="95">
        <v>43646</v>
      </c>
      <c r="M23" s="98">
        <f t="shared" si="0"/>
        <v>30.285714285714285</v>
      </c>
      <c r="N23" s="110" t="s">
        <v>128</v>
      </c>
    </row>
    <row r="24" spans="1:14" ht="115.5" customHeight="1">
      <c r="A24" s="11">
        <v>12</v>
      </c>
      <c r="B24" s="13" t="s">
        <v>77</v>
      </c>
      <c r="C24" s="13" t="s">
        <v>189</v>
      </c>
      <c r="D24" s="13" t="s">
        <v>84</v>
      </c>
      <c r="E24" s="13" t="s">
        <v>85</v>
      </c>
      <c r="F24" s="8" t="s">
        <v>127</v>
      </c>
      <c r="G24" s="56" t="s">
        <v>186</v>
      </c>
      <c r="H24" s="8" t="s">
        <v>187</v>
      </c>
      <c r="I24" s="8" t="s">
        <v>188</v>
      </c>
      <c r="J24" s="8" t="s">
        <v>73</v>
      </c>
      <c r="K24" s="95">
        <v>43434</v>
      </c>
      <c r="L24" s="95">
        <v>43646</v>
      </c>
      <c r="M24" s="98">
        <f t="shared" si="0"/>
        <v>30.285714285714285</v>
      </c>
      <c r="N24" s="109" t="s">
        <v>69</v>
      </c>
    </row>
    <row r="25" spans="1:14" ht="179.25" customHeight="1">
      <c r="A25" s="11">
        <v>13</v>
      </c>
      <c r="B25" s="13" t="s">
        <v>77</v>
      </c>
      <c r="C25" s="13" t="s">
        <v>86</v>
      </c>
      <c r="D25" s="13" t="s">
        <v>190</v>
      </c>
      <c r="E25" s="13" t="s">
        <v>87</v>
      </c>
      <c r="F25" s="8" t="s">
        <v>191</v>
      </c>
      <c r="G25" s="56" t="s">
        <v>192</v>
      </c>
      <c r="H25" s="8" t="s">
        <v>193</v>
      </c>
      <c r="I25" s="8" t="s">
        <v>71</v>
      </c>
      <c r="J25" s="8" t="s">
        <v>68</v>
      </c>
      <c r="K25" s="95">
        <v>43434</v>
      </c>
      <c r="L25" s="95">
        <v>43464</v>
      </c>
      <c r="M25" s="98">
        <f t="shared" si="0"/>
        <v>4.285714285714286</v>
      </c>
      <c r="N25" s="110" t="s">
        <v>69</v>
      </c>
    </row>
    <row r="26" spans="1:14" ht="180.75" customHeight="1">
      <c r="A26" s="11">
        <v>14</v>
      </c>
      <c r="B26" s="13" t="s">
        <v>77</v>
      </c>
      <c r="C26" s="13" t="s">
        <v>223</v>
      </c>
      <c r="D26" s="13" t="s">
        <v>88</v>
      </c>
      <c r="E26" s="13" t="s">
        <v>89</v>
      </c>
      <c r="F26" s="8" t="s">
        <v>224</v>
      </c>
      <c r="G26" s="57" t="s">
        <v>194</v>
      </c>
      <c r="H26" s="8" t="s">
        <v>74</v>
      </c>
      <c r="I26" s="8" t="s">
        <v>71</v>
      </c>
      <c r="J26" s="8" t="s">
        <v>68</v>
      </c>
      <c r="K26" s="95">
        <v>43434</v>
      </c>
      <c r="L26" s="95">
        <v>43495</v>
      </c>
      <c r="M26" s="98">
        <f t="shared" si="0"/>
        <v>8.714285714285714</v>
      </c>
      <c r="N26" s="110" t="s">
        <v>129</v>
      </c>
    </row>
    <row r="27" spans="1:14" ht="123.75">
      <c r="A27" s="11">
        <v>15</v>
      </c>
      <c r="B27" s="15">
        <v>1404004</v>
      </c>
      <c r="C27" s="14" t="s">
        <v>195</v>
      </c>
      <c r="D27" s="14" t="s">
        <v>196</v>
      </c>
      <c r="E27" s="14" t="s">
        <v>90</v>
      </c>
      <c r="F27" s="8" t="s">
        <v>184</v>
      </c>
      <c r="G27" s="8" t="s">
        <v>185</v>
      </c>
      <c r="H27" s="8" t="s">
        <v>70</v>
      </c>
      <c r="I27" s="8" t="s">
        <v>71</v>
      </c>
      <c r="J27" s="8" t="s">
        <v>72</v>
      </c>
      <c r="K27" s="95">
        <v>43434</v>
      </c>
      <c r="L27" s="95">
        <v>43585</v>
      </c>
      <c r="M27" s="98">
        <f t="shared" si="0"/>
        <v>21.571428571428573</v>
      </c>
      <c r="N27" s="110" t="s">
        <v>69</v>
      </c>
    </row>
    <row r="28" spans="1:14" ht="78.75" customHeight="1">
      <c r="A28" s="11">
        <v>16</v>
      </c>
      <c r="B28" s="15" t="s">
        <v>91</v>
      </c>
      <c r="C28" s="13" t="s">
        <v>92</v>
      </c>
      <c r="D28" s="13" t="s">
        <v>93</v>
      </c>
      <c r="E28" s="58" t="s">
        <v>94</v>
      </c>
      <c r="F28" s="8" t="s">
        <v>197</v>
      </c>
      <c r="G28" s="56" t="s">
        <v>198</v>
      </c>
      <c r="H28" s="8" t="s">
        <v>199</v>
      </c>
      <c r="I28" s="8" t="s">
        <v>200</v>
      </c>
      <c r="J28" s="8" t="s">
        <v>75</v>
      </c>
      <c r="K28" s="95">
        <v>43434</v>
      </c>
      <c r="L28" s="95">
        <v>43829</v>
      </c>
      <c r="M28" s="98">
        <f t="shared" si="0"/>
        <v>56.42857142857143</v>
      </c>
      <c r="N28" s="110" t="s">
        <v>69</v>
      </c>
    </row>
    <row r="29" spans="1:14" ht="101.25" customHeight="1">
      <c r="A29" s="9">
        <v>17</v>
      </c>
      <c r="B29" s="17">
        <v>1703002</v>
      </c>
      <c r="C29" s="61" t="s">
        <v>201</v>
      </c>
      <c r="D29" s="13" t="s">
        <v>95</v>
      </c>
      <c r="E29" s="13" t="s">
        <v>96</v>
      </c>
      <c r="F29" s="8" t="s">
        <v>202</v>
      </c>
      <c r="G29" s="8" t="s">
        <v>203</v>
      </c>
      <c r="H29" s="66" t="s">
        <v>204</v>
      </c>
      <c r="I29" s="66" t="s">
        <v>102</v>
      </c>
      <c r="J29" s="8" t="s">
        <v>76</v>
      </c>
      <c r="K29" s="96">
        <v>43444</v>
      </c>
      <c r="L29" s="96">
        <v>43822</v>
      </c>
      <c r="M29" s="98">
        <f t="shared" si="0"/>
        <v>54</v>
      </c>
      <c r="N29" s="110" t="s">
        <v>103</v>
      </c>
    </row>
    <row r="30" spans="1:14" ht="128.25" customHeight="1">
      <c r="A30" s="9">
        <v>18</v>
      </c>
      <c r="B30" s="17" t="s">
        <v>91</v>
      </c>
      <c r="C30" s="13" t="s">
        <v>97</v>
      </c>
      <c r="D30" s="13" t="s">
        <v>205</v>
      </c>
      <c r="E30" s="13" t="s">
        <v>98</v>
      </c>
      <c r="F30" s="8" t="s">
        <v>206</v>
      </c>
      <c r="G30" s="56" t="s">
        <v>207</v>
      </c>
      <c r="H30" s="8" t="s">
        <v>199</v>
      </c>
      <c r="I30" s="8" t="s">
        <v>200</v>
      </c>
      <c r="J30" s="8" t="s">
        <v>75</v>
      </c>
      <c r="K30" s="95">
        <v>43434</v>
      </c>
      <c r="L30" s="95">
        <v>43829</v>
      </c>
      <c r="M30" s="98">
        <f t="shared" si="0"/>
        <v>56.42857142857143</v>
      </c>
      <c r="N30" s="110" t="s">
        <v>69</v>
      </c>
    </row>
    <row r="31" spans="1:14" ht="112.5">
      <c r="A31" s="9">
        <v>19</v>
      </c>
      <c r="B31" s="15">
        <v>1703002</v>
      </c>
      <c r="C31" s="15" t="s">
        <v>100</v>
      </c>
      <c r="D31" s="15" t="s">
        <v>101</v>
      </c>
      <c r="E31" s="15" t="s">
        <v>99</v>
      </c>
      <c r="F31" s="8" t="s">
        <v>202</v>
      </c>
      <c r="G31" s="8" t="s">
        <v>203</v>
      </c>
      <c r="H31" s="66" t="s">
        <v>204</v>
      </c>
      <c r="I31" s="66" t="s">
        <v>102</v>
      </c>
      <c r="J31" s="8" t="s">
        <v>76</v>
      </c>
      <c r="K31" s="96">
        <v>43444</v>
      </c>
      <c r="L31" s="96">
        <v>43822</v>
      </c>
      <c r="M31" s="98">
        <f t="shared" si="0"/>
        <v>54</v>
      </c>
      <c r="N31" s="110" t="s">
        <v>103</v>
      </c>
    </row>
    <row r="32" spans="1:14" ht="90.75" thickBot="1">
      <c r="A32" s="12">
        <v>20</v>
      </c>
      <c r="B32" s="111" t="s">
        <v>108</v>
      </c>
      <c r="C32" s="112" t="s">
        <v>106</v>
      </c>
      <c r="D32" s="113" t="s">
        <v>107</v>
      </c>
      <c r="E32" s="114" t="s">
        <v>208</v>
      </c>
      <c r="F32" s="115" t="s">
        <v>109</v>
      </c>
      <c r="G32" s="116" t="s">
        <v>110</v>
      </c>
      <c r="H32" s="115" t="s">
        <v>111</v>
      </c>
      <c r="I32" s="117">
        <v>100</v>
      </c>
      <c r="J32" s="118">
        <v>1</v>
      </c>
      <c r="K32" s="119">
        <v>43411</v>
      </c>
      <c r="L32" s="119">
        <v>43592</v>
      </c>
      <c r="M32" s="120">
        <f t="shared" si="0"/>
        <v>25.857142857142858</v>
      </c>
      <c r="N32" s="121" t="s">
        <v>119</v>
      </c>
    </row>
    <row r="33" spans="1:14" ht="12.75">
      <c r="A33" s="83"/>
      <c r="B33" s="83"/>
      <c r="C33" s="141"/>
      <c r="D33" s="84"/>
      <c r="E33" s="84"/>
      <c r="F33" s="83"/>
      <c r="G33" s="83"/>
      <c r="H33" s="83"/>
      <c r="I33" s="83"/>
      <c r="J33" s="83"/>
      <c r="K33" s="83"/>
      <c r="L33" s="83"/>
      <c r="M33" s="85"/>
      <c r="N33" s="86"/>
    </row>
    <row r="34" spans="2:13" ht="12.75">
      <c r="B34" s="143"/>
      <c r="C34" s="143"/>
      <c r="D34" s="143"/>
      <c r="E34" s="143"/>
      <c r="F34" s="143"/>
      <c r="G34" s="143"/>
      <c r="K34" t="s">
        <v>39</v>
      </c>
      <c r="M34"/>
    </row>
    <row r="35" spans="2:13" ht="12.75">
      <c r="B35" s="143"/>
      <c r="C35" s="143"/>
      <c r="D35" s="143"/>
      <c r="E35" s="143"/>
      <c r="F35" s="143"/>
      <c r="G35" s="143"/>
      <c r="K35" s="99"/>
      <c r="L35" t="s">
        <v>36</v>
      </c>
      <c r="M35"/>
    </row>
    <row r="36" spans="1:13" ht="15">
      <c r="A36" s="136" t="s">
        <v>210</v>
      </c>
      <c r="B36" s="136" t="s">
        <v>211</v>
      </c>
      <c r="K36" s="5"/>
      <c r="L36" t="s">
        <v>37</v>
      </c>
      <c r="M36"/>
    </row>
    <row r="37" spans="1:13" ht="15">
      <c r="A37" s="136"/>
      <c r="B37" s="136" t="s">
        <v>212</v>
      </c>
      <c r="K37" s="6"/>
      <c r="L37" t="s">
        <v>66</v>
      </c>
      <c r="M37"/>
    </row>
    <row r="38" spans="1:13" ht="15">
      <c r="A38" s="136"/>
      <c r="B38" s="136" t="s">
        <v>213</v>
      </c>
      <c r="K38" s="7"/>
      <c r="L38" t="s">
        <v>38</v>
      </c>
      <c r="M38"/>
    </row>
    <row r="39" spans="1:13" ht="15">
      <c r="A39" s="136"/>
      <c r="B39" s="136" t="s">
        <v>217</v>
      </c>
      <c r="K39" s="142"/>
      <c r="M39"/>
    </row>
    <row r="40" spans="1:13" ht="15">
      <c r="A40" s="136"/>
      <c r="B40" s="136" t="s">
        <v>214</v>
      </c>
      <c r="K40" s="142"/>
      <c r="M40"/>
    </row>
    <row r="41" spans="1:13" ht="15">
      <c r="A41" s="136"/>
      <c r="B41" s="136" t="s">
        <v>215</v>
      </c>
      <c r="K41" s="142"/>
      <c r="M41"/>
    </row>
    <row r="42" spans="1:13" ht="15">
      <c r="A42" s="136"/>
      <c r="B42" s="136" t="s">
        <v>216</v>
      </c>
      <c r="K42" s="142"/>
      <c r="M42"/>
    </row>
    <row r="43" spans="1:13" ht="15">
      <c r="A43" s="136"/>
      <c r="B43" s="136" t="s">
        <v>225</v>
      </c>
      <c r="K43" s="142"/>
      <c r="M43"/>
    </row>
    <row r="44" spans="1:13" ht="15">
      <c r="A44" s="136"/>
      <c r="B44" s="136"/>
      <c r="K44" s="142"/>
      <c r="M44"/>
    </row>
    <row r="45" spans="11:13" ht="12.75">
      <c r="K45" s="4"/>
      <c r="M45"/>
    </row>
    <row r="46" spans="4:13" ht="18">
      <c r="D46" s="145" t="s">
        <v>226</v>
      </c>
      <c r="E46" s="145"/>
      <c r="F46" s="145"/>
      <c r="K46" s="4"/>
      <c r="M46"/>
    </row>
    <row r="47" spans="4:6" ht="18">
      <c r="D47" s="134"/>
      <c r="E47" s="135" t="s">
        <v>167</v>
      </c>
      <c r="F47" s="134"/>
    </row>
    <row r="48" spans="4:6" ht="18">
      <c r="D48" s="134"/>
      <c r="E48" s="135" t="s">
        <v>168</v>
      </c>
      <c r="F48" s="134"/>
    </row>
    <row r="51" ht="19.5" customHeight="1">
      <c r="C51" s="146"/>
    </row>
    <row r="52" ht="19.5" customHeight="1">
      <c r="C52" s="146"/>
    </row>
    <row r="53" ht="19.5" customHeight="1">
      <c r="C53" s="146"/>
    </row>
    <row r="54" ht="19.5" customHeight="1">
      <c r="C54" s="146"/>
    </row>
    <row r="55" ht="19.5" customHeight="1">
      <c r="C55" s="146"/>
    </row>
    <row r="56" ht="19.5" customHeight="1">
      <c r="C56" s="146"/>
    </row>
    <row r="57" ht="19.5" customHeight="1">
      <c r="C57" s="146"/>
    </row>
    <row r="58" ht="19.5" customHeight="1">
      <c r="C58" s="146"/>
    </row>
    <row r="59" ht="19.5" customHeight="1">
      <c r="C59" s="146"/>
    </row>
    <row r="60" spans="1:2" ht="15">
      <c r="A60" s="136"/>
      <c r="B60" s="136"/>
    </row>
    <row r="61" spans="1:2" ht="15">
      <c r="A61" s="136"/>
      <c r="B61" s="136"/>
    </row>
    <row r="62" spans="1:2" ht="15">
      <c r="A62" s="136"/>
      <c r="B62" s="136"/>
    </row>
    <row r="63" spans="1:2" ht="15">
      <c r="A63" s="136"/>
      <c r="B63" s="136"/>
    </row>
  </sheetData>
  <sheetProtection/>
  <mergeCells count="10">
    <mergeCell ref="B34:G35"/>
    <mergeCell ref="H9:K9"/>
    <mergeCell ref="D46:F46"/>
    <mergeCell ref="C51:C59"/>
    <mergeCell ref="A1:N1"/>
    <mergeCell ref="A2:N2"/>
    <mergeCell ref="A3:N3"/>
    <mergeCell ref="A6:B6"/>
    <mergeCell ref="A4:B4"/>
    <mergeCell ref="C7:M7"/>
  </mergeCells>
  <dataValidations count="1">
    <dataValidation type="decimal" operator="greaterThan" allowBlank="1" showInputMessage="1" showErrorMessage="1" sqref="J13 J15 J20">
      <formula1>0</formula1>
    </dataValidation>
  </dataValidations>
  <printOptions/>
  <pageMargins left="1.1811023622047245" right="0.35433070866141736" top="0.3937007874015748" bottom="0.3937007874015748" header="0" footer="0"/>
  <pageSetup horizontalDpi="120" verticalDpi="120" orientation="landscape" paperSize="5" scale="60" r:id="rId3"/>
  <rowBreaks count="1" manualBreakCount="1">
    <brk id="58" max="255" man="1"/>
  </rowBreaks>
  <legacyDrawing r:id="rId2"/>
</worksheet>
</file>

<file path=xl/worksheets/sheet2.xml><?xml version="1.0" encoding="utf-8"?>
<worksheet xmlns="http://schemas.openxmlformats.org/spreadsheetml/2006/main" xmlns:r="http://schemas.openxmlformats.org/officeDocument/2006/relationships">
  <dimension ref="A1:AF85"/>
  <sheetViews>
    <sheetView showGridLines="0" zoomScale="80" zoomScaleNormal="80" zoomScalePageLayoutView="0" workbookViewId="0" topLeftCell="A1">
      <selection activeCell="K17" sqref="K17:L40"/>
    </sheetView>
  </sheetViews>
  <sheetFormatPr defaultColWidth="11.421875" defaultRowHeight="12.75"/>
  <cols>
    <col min="1" max="1" width="17.28125" style="22" customWidth="1"/>
    <col min="2" max="2" width="13.7109375" style="22" customWidth="1"/>
    <col min="3" max="3" width="51.7109375" style="22" customWidth="1"/>
    <col min="4" max="5" width="20.00390625" style="22" customWidth="1"/>
    <col min="6" max="6" width="16.421875" style="22" customWidth="1"/>
    <col min="7" max="7" width="12.7109375" style="22" customWidth="1"/>
    <col min="8" max="8" width="16.57421875" style="22" customWidth="1"/>
    <col min="9" max="9" width="18.8515625" style="22" customWidth="1"/>
    <col min="10" max="10" width="11.421875" style="22" customWidth="1"/>
    <col min="11" max="11" width="12.8515625" style="22" customWidth="1"/>
    <col min="12" max="12" width="16.7109375" style="22" customWidth="1"/>
    <col min="13" max="13" width="13.57421875" style="32" customWidth="1"/>
    <col min="14" max="14" width="11.421875" style="22" customWidth="1"/>
    <col min="15" max="15" width="16.421875" style="24" customWidth="1"/>
    <col min="16" max="16" width="13.140625" style="24" customWidth="1"/>
    <col min="17" max="17" width="15.57421875" style="24" customWidth="1"/>
    <col min="18" max="18" width="14.140625" style="24" customWidth="1"/>
    <col min="19" max="20" width="8.7109375" style="22" customWidth="1"/>
    <col min="21" max="16384" width="11.421875" style="22" customWidth="1"/>
  </cols>
  <sheetData>
    <row r="1" spans="1:20" ht="18" customHeight="1">
      <c r="A1" s="157" t="s">
        <v>58</v>
      </c>
      <c r="B1" s="157"/>
      <c r="C1" s="157"/>
      <c r="D1" s="157"/>
      <c r="E1" s="157"/>
      <c r="F1" s="157"/>
      <c r="G1" s="157"/>
      <c r="H1" s="157"/>
      <c r="I1" s="157"/>
      <c r="J1" s="157"/>
      <c r="K1" s="157"/>
      <c r="L1" s="157"/>
      <c r="M1" s="157"/>
      <c r="N1" s="157"/>
      <c r="O1" s="157"/>
      <c r="P1" s="157"/>
      <c r="Q1" s="157"/>
      <c r="R1" s="157"/>
      <c r="S1" s="157"/>
      <c r="T1" s="157"/>
    </row>
    <row r="2" spans="1:20" ht="15" customHeight="1">
      <c r="A2" s="157" t="s">
        <v>57</v>
      </c>
      <c r="B2" s="157"/>
      <c r="C2" s="157"/>
      <c r="D2" s="157"/>
      <c r="E2" s="157"/>
      <c r="F2" s="157"/>
      <c r="G2" s="157"/>
      <c r="H2" s="157"/>
      <c r="I2" s="157"/>
      <c r="J2" s="157"/>
      <c r="K2" s="157"/>
      <c r="L2" s="157"/>
      <c r="M2" s="157"/>
      <c r="N2" s="157"/>
      <c r="O2" s="157"/>
      <c r="P2" s="157"/>
      <c r="Q2" s="157"/>
      <c r="R2" s="157"/>
      <c r="S2" s="157"/>
      <c r="T2" s="157"/>
    </row>
    <row r="3" spans="1:20" ht="6.75" customHeight="1">
      <c r="A3" s="153"/>
      <c r="B3" s="153"/>
      <c r="C3" s="153"/>
      <c r="D3" s="153"/>
      <c r="E3" s="153"/>
      <c r="F3" s="153"/>
      <c r="G3" s="153"/>
      <c r="H3" s="153"/>
      <c r="I3" s="153"/>
      <c r="J3" s="153"/>
      <c r="K3" s="153"/>
      <c r="L3" s="153"/>
      <c r="M3" s="153"/>
      <c r="N3" s="153"/>
      <c r="O3" s="153"/>
      <c r="P3" s="153"/>
      <c r="Q3" s="153"/>
      <c r="R3" s="153"/>
      <c r="S3" s="153"/>
      <c r="T3" s="153"/>
    </row>
    <row r="4" spans="1:20" ht="15" customHeight="1">
      <c r="A4" s="154" t="s">
        <v>59</v>
      </c>
      <c r="B4" s="154"/>
      <c r="C4" s="152"/>
      <c r="D4" s="152"/>
      <c r="E4" s="152"/>
      <c r="F4" s="152"/>
      <c r="G4" s="154" t="s">
        <v>60</v>
      </c>
      <c r="H4" s="154"/>
      <c r="I4" s="152"/>
      <c r="J4" s="152"/>
      <c r="K4" s="152"/>
      <c r="L4" s="152"/>
      <c r="M4" s="152"/>
      <c r="N4" s="152"/>
      <c r="O4" s="55" t="s">
        <v>24</v>
      </c>
      <c r="P4" s="152"/>
      <c r="Q4" s="152"/>
      <c r="R4" s="152"/>
      <c r="S4" s="152"/>
      <c r="T4" s="152"/>
    </row>
    <row r="5" spans="1:20" ht="15" customHeight="1">
      <c r="A5" s="154" t="s">
        <v>61</v>
      </c>
      <c r="B5" s="154"/>
      <c r="C5" s="152"/>
      <c r="D5" s="152"/>
      <c r="E5" s="152"/>
      <c r="F5" s="152"/>
      <c r="G5" s="154" t="s">
        <v>62</v>
      </c>
      <c r="H5" s="154"/>
      <c r="I5" s="152"/>
      <c r="J5" s="152"/>
      <c r="K5" s="152"/>
      <c r="L5" s="152"/>
      <c r="M5" s="152"/>
      <c r="N5" s="152"/>
      <c r="O5" s="152"/>
      <c r="P5" s="152"/>
      <c r="Q5" s="152"/>
      <c r="R5" s="152"/>
      <c r="S5" s="152"/>
      <c r="T5" s="152"/>
    </row>
    <row r="6" spans="1:20" ht="6.75" customHeight="1">
      <c r="A6" s="159"/>
      <c r="B6" s="160"/>
      <c r="C6" s="160"/>
      <c r="D6" s="160"/>
      <c r="E6" s="160"/>
      <c r="F6" s="160"/>
      <c r="G6" s="160"/>
      <c r="H6" s="160"/>
      <c r="I6" s="160"/>
      <c r="J6" s="160"/>
      <c r="K6" s="160"/>
      <c r="L6" s="160"/>
      <c r="M6" s="160"/>
      <c r="N6" s="160"/>
      <c r="O6" s="160"/>
      <c r="P6" s="160"/>
      <c r="Q6" s="160"/>
      <c r="R6" s="160"/>
      <c r="S6" s="160"/>
      <c r="T6" s="161"/>
    </row>
    <row r="7" spans="1:20" ht="15" customHeight="1">
      <c r="A7" s="165"/>
      <c r="B7" s="166"/>
      <c r="C7" s="166"/>
      <c r="D7" s="166"/>
      <c r="E7" s="166"/>
      <c r="F7" s="166"/>
      <c r="G7" s="166"/>
      <c r="H7" s="166"/>
      <c r="I7" s="166"/>
      <c r="J7" s="166"/>
      <c r="K7" s="166"/>
      <c r="L7" s="166"/>
      <c r="M7" s="166"/>
      <c r="N7" s="167"/>
      <c r="O7" s="149" t="s">
        <v>64</v>
      </c>
      <c r="P7" s="149"/>
      <c r="Q7" s="149"/>
      <c r="R7" s="149"/>
      <c r="S7" s="150">
        <v>39356</v>
      </c>
      <c r="T7" s="151"/>
    </row>
    <row r="8" spans="1:20" ht="15" customHeight="1">
      <c r="A8" s="162"/>
      <c r="B8" s="163"/>
      <c r="C8" s="163"/>
      <c r="D8" s="163"/>
      <c r="E8" s="163"/>
      <c r="F8" s="163"/>
      <c r="G8" s="163"/>
      <c r="H8" s="163"/>
      <c r="I8" s="163"/>
      <c r="J8" s="163"/>
      <c r="K8" s="163"/>
      <c r="L8" s="163"/>
      <c r="M8" s="163"/>
      <c r="N8" s="164"/>
      <c r="O8" s="158" t="s">
        <v>63</v>
      </c>
      <c r="P8" s="158"/>
      <c r="Q8" s="158"/>
      <c r="R8" s="158"/>
      <c r="S8" s="155">
        <v>39481</v>
      </c>
      <c r="T8" s="156"/>
    </row>
    <row r="9" spans="1:20" s="20" customFormat="1" ht="77.25" customHeight="1">
      <c r="A9" s="168" t="s">
        <v>0</v>
      </c>
      <c r="B9" s="170" t="s">
        <v>1</v>
      </c>
      <c r="C9" s="170" t="s">
        <v>14</v>
      </c>
      <c r="D9" s="170" t="s">
        <v>3</v>
      </c>
      <c r="E9" s="170" t="s">
        <v>4</v>
      </c>
      <c r="F9" s="168" t="s">
        <v>5</v>
      </c>
      <c r="G9" s="168" t="s">
        <v>6</v>
      </c>
      <c r="H9" s="168" t="s">
        <v>7</v>
      </c>
      <c r="I9" s="168" t="s">
        <v>15</v>
      </c>
      <c r="J9" s="168" t="s">
        <v>47</v>
      </c>
      <c r="K9" s="176" t="s">
        <v>16</v>
      </c>
      <c r="L9" s="176" t="s">
        <v>17</v>
      </c>
      <c r="M9" s="173" t="s">
        <v>18</v>
      </c>
      <c r="N9" s="168" t="s">
        <v>26</v>
      </c>
      <c r="O9" s="173" t="s">
        <v>19</v>
      </c>
      <c r="P9" s="173" t="s">
        <v>20</v>
      </c>
      <c r="Q9" s="173" t="s">
        <v>21</v>
      </c>
      <c r="R9" s="173" t="s">
        <v>22</v>
      </c>
      <c r="S9" s="168" t="s">
        <v>23</v>
      </c>
      <c r="T9" s="168"/>
    </row>
    <row r="10" spans="1:32" s="20" customFormat="1" ht="12.75">
      <c r="A10" s="169"/>
      <c r="B10" s="171"/>
      <c r="C10" s="171"/>
      <c r="D10" s="171"/>
      <c r="E10" s="171"/>
      <c r="F10" s="169"/>
      <c r="G10" s="169"/>
      <c r="H10" s="169"/>
      <c r="I10" s="169"/>
      <c r="J10" s="169"/>
      <c r="K10" s="177"/>
      <c r="L10" s="177"/>
      <c r="M10" s="174"/>
      <c r="N10" s="169"/>
      <c r="O10" s="174"/>
      <c r="P10" s="174"/>
      <c r="Q10" s="174"/>
      <c r="R10" s="174"/>
      <c r="S10" s="21" t="s">
        <v>48</v>
      </c>
      <c r="T10" s="21" t="s">
        <v>49</v>
      </c>
      <c r="V10" s="42"/>
      <c r="W10" s="42"/>
      <c r="X10" s="42"/>
      <c r="Y10" s="42"/>
      <c r="Z10" s="42"/>
      <c r="AA10" s="42"/>
      <c r="AB10" s="42"/>
      <c r="AC10" s="42"/>
      <c r="AD10" s="42"/>
      <c r="AE10" s="42"/>
      <c r="AF10" s="42"/>
    </row>
    <row r="11" spans="1:32" ht="12.75">
      <c r="A11" s="45"/>
      <c r="B11" s="46"/>
      <c r="C11" s="47"/>
      <c r="D11" s="47"/>
      <c r="E11" s="47"/>
      <c r="F11" s="48"/>
      <c r="G11" s="48"/>
      <c r="H11" s="48"/>
      <c r="I11" s="49"/>
      <c r="J11" s="50"/>
      <c r="K11" s="51"/>
      <c r="L11" s="51"/>
      <c r="M11" s="25">
        <f>(+L11-K11)/7</f>
        <v>0</v>
      </c>
      <c r="N11" s="52"/>
      <c r="O11" s="26" t="e">
        <f>IF((N11/J11)*100&gt;100,100,(N11/J11)*100)</f>
        <v>#DIV/0!</v>
      </c>
      <c r="P11" s="25" t="e">
        <f>+(M11*O11)/100</f>
        <v>#DIV/0!</v>
      </c>
      <c r="Q11" s="26" t="e">
        <f>IF(L11&lt;=$S$8,P11,0)</f>
        <v>#DIV/0!</v>
      </c>
      <c r="R11" s="26">
        <f>IF($S$8&gt;=L11,M11,0)</f>
        <v>0</v>
      </c>
      <c r="S11" s="53"/>
      <c r="T11" s="53"/>
      <c r="V11" s="43"/>
      <c r="W11" s="43"/>
      <c r="X11" s="43"/>
      <c r="Y11" s="43"/>
      <c r="Z11" s="43"/>
      <c r="AA11" s="43"/>
      <c r="AB11" s="43"/>
      <c r="AC11" s="43"/>
      <c r="AD11" s="43"/>
      <c r="AE11" s="43"/>
      <c r="AF11" s="43"/>
    </row>
    <row r="12" spans="1:32" ht="12.75">
      <c r="A12" s="45"/>
      <c r="B12" s="46"/>
      <c r="C12" s="47"/>
      <c r="D12" s="47"/>
      <c r="E12" s="47"/>
      <c r="F12" s="48"/>
      <c r="G12" s="48"/>
      <c r="H12" s="48"/>
      <c r="I12" s="49"/>
      <c r="J12" s="50"/>
      <c r="K12" s="51"/>
      <c r="L12" s="51"/>
      <c r="M12" s="25">
        <f aca="true" t="shared" si="0" ref="M12:M65">(+L12-K12)/7</f>
        <v>0</v>
      </c>
      <c r="N12" s="52"/>
      <c r="O12" s="26" t="e">
        <f aca="true" t="shared" si="1" ref="O12:O65">IF((N12/J12)*100&gt;100,100,(N12/J12)*100)</f>
        <v>#DIV/0!</v>
      </c>
      <c r="P12" s="25" t="e">
        <f aca="true" t="shared" si="2" ref="P12:P67">+(M12*O12)/100</f>
        <v>#DIV/0!</v>
      </c>
      <c r="Q12" s="26" t="e">
        <f aca="true" t="shared" si="3" ref="Q12:Q67">IF(L12&lt;=$S$8,P12,0)</f>
        <v>#DIV/0!</v>
      </c>
      <c r="R12" s="26">
        <f aca="true" t="shared" si="4" ref="R12:R67">IF($S$8&gt;=L12,M12,0)</f>
        <v>0</v>
      </c>
      <c r="S12" s="54"/>
      <c r="T12" s="53"/>
      <c r="V12" s="44"/>
      <c r="W12" s="43"/>
      <c r="X12" s="43"/>
      <c r="Y12" s="43"/>
      <c r="Z12" s="43"/>
      <c r="AA12" s="43"/>
      <c r="AB12" s="43"/>
      <c r="AC12" s="43"/>
      <c r="AD12" s="43"/>
      <c r="AE12" s="43"/>
      <c r="AF12" s="43"/>
    </row>
    <row r="13" spans="1:32" ht="12.75">
      <c r="A13" s="45"/>
      <c r="B13" s="46"/>
      <c r="C13" s="47"/>
      <c r="D13" s="47"/>
      <c r="E13" s="47"/>
      <c r="F13" s="48"/>
      <c r="G13" s="48"/>
      <c r="H13" s="48"/>
      <c r="I13" s="49"/>
      <c r="J13" s="50"/>
      <c r="K13" s="51"/>
      <c r="L13" s="51"/>
      <c r="M13" s="25">
        <f t="shared" si="0"/>
        <v>0</v>
      </c>
      <c r="N13" s="52"/>
      <c r="O13" s="26" t="e">
        <f t="shared" si="1"/>
        <v>#DIV/0!</v>
      </c>
      <c r="P13" s="25" t="e">
        <f t="shared" si="2"/>
        <v>#DIV/0!</v>
      </c>
      <c r="Q13" s="26" t="e">
        <f t="shared" si="3"/>
        <v>#DIV/0!</v>
      </c>
      <c r="R13" s="26">
        <f t="shared" si="4"/>
        <v>0</v>
      </c>
      <c r="S13" s="53"/>
      <c r="T13" s="54"/>
      <c r="V13" s="43"/>
      <c r="W13" s="43"/>
      <c r="X13" s="43"/>
      <c r="Y13" s="43"/>
      <c r="Z13" s="43"/>
      <c r="AA13" s="43"/>
      <c r="AB13" s="43"/>
      <c r="AC13" s="43"/>
      <c r="AD13" s="43"/>
      <c r="AE13" s="43"/>
      <c r="AF13" s="43"/>
    </row>
    <row r="14" spans="1:32" ht="12.75">
      <c r="A14" s="45"/>
      <c r="B14" s="46"/>
      <c r="C14" s="47"/>
      <c r="D14" s="47"/>
      <c r="E14" s="47"/>
      <c r="F14" s="48"/>
      <c r="G14" s="48"/>
      <c r="H14" s="48"/>
      <c r="I14" s="49"/>
      <c r="J14" s="50"/>
      <c r="K14" s="75"/>
      <c r="L14" s="75"/>
      <c r="M14" s="25">
        <f t="shared" si="0"/>
        <v>0</v>
      </c>
      <c r="N14" s="52"/>
      <c r="O14" s="26" t="e">
        <f t="shared" si="1"/>
        <v>#DIV/0!</v>
      </c>
      <c r="P14" s="25" t="e">
        <f t="shared" si="2"/>
        <v>#DIV/0!</v>
      </c>
      <c r="Q14" s="26" t="e">
        <f t="shared" si="3"/>
        <v>#DIV/0!</v>
      </c>
      <c r="R14" s="26">
        <f t="shared" si="4"/>
        <v>0</v>
      </c>
      <c r="S14" s="53"/>
      <c r="T14" s="53"/>
      <c r="V14" s="43"/>
      <c r="W14" s="43"/>
      <c r="X14" s="43"/>
      <c r="Y14" s="43"/>
      <c r="Z14" s="43"/>
      <c r="AA14" s="43"/>
      <c r="AB14" s="43"/>
      <c r="AC14" s="43"/>
      <c r="AD14" s="43"/>
      <c r="AE14" s="43"/>
      <c r="AF14" s="43"/>
    </row>
    <row r="15" spans="1:32" ht="12.75">
      <c r="A15" s="45"/>
      <c r="B15" s="46"/>
      <c r="C15" s="47"/>
      <c r="D15" s="47"/>
      <c r="E15" s="47"/>
      <c r="F15" s="48"/>
      <c r="G15" s="48"/>
      <c r="H15" s="48"/>
      <c r="I15" s="49"/>
      <c r="J15" s="50"/>
      <c r="K15" s="51"/>
      <c r="L15" s="51"/>
      <c r="M15" s="25">
        <f t="shared" si="0"/>
        <v>0</v>
      </c>
      <c r="N15" s="52"/>
      <c r="O15" s="26" t="e">
        <f t="shared" si="1"/>
        <v>#DIV/0!</v>
      </c>
      <c r="P15" s="25" t="e">
        <f t="shared" si="2"/>
        <v>#DIV/0!</v>
      </c>
      <c r="Q15" s="26" t="e">
        <f t="shared" si="3"/>
        <v>#DIV/0!</v>
      </c>
      <c r="R15" s="26">
        <f t="shared" si="4"/>
        <v>0</v>
      </c>
      <c r="S15" s="53"/>
      <c r="T15" s="53"/>
      <c r="V15" s="43"/>
      <c r="W15" s="43"/>
      <c r="X15" s="43"/>
      <c r="Y15" s="43"/>
      <c r="Z15" s="43"/>
      <c r="AA15" s="43"/>
      <c r="AB15" s="43"/>
      <c r="AC15" s="43"/>
      <c r="AD15" s="43"/>
      <c r="AE15" s="43"/>
      <c r="AF15" s="43"/>
    </row>
    <row r="16" spans="1:32" ht="12.75">
      <c r="A16" s="45"/>
      <c r="B16" s="46"/>
      <c r="C16" s="47"/>
      <c r="D16" s="47"/>
      <c r="E16" s="47"/>
      <c r="F16" s="48"/>
      <c r="G16" s="48"/>
      <c r="H16" s="48"/>
      <c r="I16" s="49"/>
      <c r="J16" s="50"/>
      <c r="K16" s="51"/>
      <c r="L16" s="51"/>
      <c r="M16" s="25">
        <f t="shared" si="0"/>
        <v>0</v>
      </c>
      <c r="N16" s="52"/>
      <c r="O16" s="26" t="e">
        <f t="shared" si="1"/>
        <v>#DIV/0!</v>
      </c>
      <c r="P16" s="25" t="e">
        <f t="shared" si="2"/>
        <v>#DIV/0!</v>
      </c>
      <c r="Q16" s="26" t="e">
        <f t="shared" si="3"/>
        <v>#DIV/0!</v>
      </c>
      <c r="R16" s="26">
        <f t="shared" si="4"/>
        <v>0</v>
      </c>
      <c r="S16" s="53"/>
      <c r="T16" s="53"/>
      <c r="V16" s="43"/>
      <c r="W16" s="43"/>
      <c r="X16" s="43"/>
      <c r="Y16" s="43"/>
      <c r="Z16" s="43"/>
      <c r="AA16" s="43"/>
      <c r="AB16" s="43"/>
      <c r="AC16" s="43"/>
      <c r="AD16" s="43"/>
      <c r="AE16" s="43"/>
      <c r="AF16" s="43"/>
    </row>
    <row r="17" spans="1:32" ht="12.75">
      <c r="A17" s="45"/>
      <c r="B17" s="46"/>
      <c r="C17" s="47"/>
      <c r="D17" s="47"/>
      <c r="E17" s="47"/>
      <c r="F17" s="48"/>
      <c r="G17" s="48"/>
      <c r="H17" s="48"/>
      <c r="I17" s="49"/>
      <c r="J17" s="50"/>
      <c r="K17" s="51"/>
      <c r="L17" s="51"/>
      <c r="M17" s="25">
        <f t="shared" si="0"/>
        <v>0</v>
      </c>
      <c r="N17" s="52"/>
      <c r="O17" s="26" t="e">
        <f t="shared" si="1"/>
        <v>#DIV/0!</v>
      </c>
      <c r="P17" s="25" t="e">
        <f t="shared" si="2"/>
        <v>#DIV/0!</v>
      </c>
      <c r="Q17" s="26" t="e">
        <f t="shared" si="3"/>
        <v>#DIV/0!</v>
      </c>
      <c r="R17" s="26">
        <f t="shared" si="4"/>
        <v>0</v>
      </c>
      <c r="S17" s="53"/>
      <c r="T17" s="53"/>
      <c r="V17" s="43"/>
      <c r="W17" s="43"/>
      <c r="X17" s="43"/>
      <c r="Y17" s="43"/>
      <c r="Z17" s="43"/>
      <c r="AA17" s="43"/>
      <c r="AB17" s="43"/>
      <c r="AC17" s="43"/>
      <c r="AD17" s="43"/>
      <c r="AE17" s="43"/>
      <c r="AF17" s="43"/>
    </row>
    <row r="18" spans="1:32" ht="12.75">
      <c r="A18" s="45"/>
      <c r="B18" s="46"/>
      <c r="C18" s="47"/>
      <c r="D18" s="47"/>
      <c r="E18" s="47"/>
      <c r="F18" s="48"/>
      <c r="G18" s="48"/>
      <c r="H18" s="48"/>
      <c r="I18" s="49"/>
      <c r="J18" s="50"/>
      <c r="K18" s="51"/>
      <c r="L18" s="51"/>
      <c r="M18" s="25">
        <f t="shared" si="0"/>
        <v>0</v>
      </c>
      <c r="N18" s="52"/>
      <c r="O18" s="26" t="e">
        <f t="shared" si="1"/>
        <v>#DIV/0!</v>
      </c>
      <c r="P18" s="25" t="e">
        <f t="shared" si="2"/>
        <v>#DIV/0!</v>
      </c>
      <c r="Q18" s="26" t="e">
        <f t="shared" si="3"/>
        <v>#DIV/0!</v>
      </c>
      <c r="R18" s="26">
        <f t="shared" si="4"/>
        <v>0</v>
      </c>
      <c r="S18" s="53"/>
      <c r="T18" s="53"/>
      <c r="V18" s="43"/>
      <c r="W18" s="43"/>
      <c r="X18" s="43"/>
      <c r="Y18" s="43"/>
      <c r="Z18" s="43"/>
      <c r="AA18" s="43"/>
      <c r="AB18" s="43"/>
      <c r="AC18" s="43"/>
      <c r="AD18" s="43"/>
      <c r="AE18" s="43"/>
      <c r="AF18" s="43"/>
    </row>
    <row r="19" spans="1:32" ht="12.75">
      <c r="A19" s="45"/>
      <c r="B19" s="46"/>
      <c r="C19" s="47"/>
      <c r="D19" s="47"/>
      <c r="E19" s="47"/>
      <c r="F19" s="48"/>
      <c r="G19" s="48"/>
      <c r="H19" s="48"/>
      <c r="I19" s="49"/>
      <c r="J19" s="50"/>
      <c r="K19" s="51"/>
      <c r="L19" s="51"/>
      <c r="M19" s="25">
        <f t="shared" si="0"/>
        <v>0</v>
      </c>
      <c r="N19" s="52"/>
      <c r="O19" s="26" t="e">
        <f t="shared" si="1"/>
        <v>#DIV/0!</v>
      </c>
      <c r="P19" s="25" t="e">
        <f t="shared" si="2"/>
        <v>#DIV/0!</v>
      </c>
      <c r="Q19" s="26" t="e">
        <f t="shared" si="3"/>
        <v>#DIV/0!</v>
      </c>
      <c r="R19" s="26">
        <f t="shared" si="4"/>
        <v>0</v>
      </c>
      <c r="S19" s="53"/>
      <c r="T19" s="53"/>
      <c r="V19" s="43"/>
      <c r="W19" s="43"/>
      <c r="X19" s="43"/>
      <c r="Y19" s="43"/>
      <c r="Z19" s="43"/>
      <c r="AA19" s="43"/>
      <c r="AB19" s="43"/>
      <c r="AC19" s="43"/>
      <c r="AD19" s="43"/>
      <c r="AE19" s="43"/>
      <c r="AF19" s="43"/>
    </row>
    <row r="20" spans="1:32" ht="12.75">
      <c r="A20" s="45"/>
      <c r="B20" s="46"/>
      <c r="C20" s="47"/>
      <c r="D20" s="47"/>
      <c r="E20" s="47"/>
      <c r="F20" s="48"/>
      <c r="G20" s="48"/>
      <c r="H20" s="48"/>
      <c r="I20" s="49"/>
      <c r="J20" s="50"/>
      <c r="K20" s="51"/>
      <c r="L20" s="51"/>
      <c r="M20" s="25">
        <f t="shared" si="0"/>
        <v>0</v>
      </c>
      <c r="N20" s="52"/>
      <c r="O20" s="26" t="e">
        <f t="shared" si="1"/>
        <v>#DIV/0!</v>
      </c>
      <c r="P20" s="25" t="e">
        <f t="shared" si="2"/>
        <v>#DIV/0!</v>
      </c>
      <c r="Q20" s="26" t="e">
        <f t="shared" si="3"/>
        <v>#DIV/0!</v>
      </c>
      <c r="R20" s="26">
        <f t="shared" si="4"/>
        <v>0</v>
      </c>
      <c r="S20" s="53"/>
      <c r="T20" s="53"/>
      <c r="V20" s="44"/>
      <c r="W20" s="44"/>
      <c r="X20" s="44"/>
      <c r="Y20" s="43"/>
      <c r="Z20" s="43"/>
      <c r="AA20" s="43"/>
      <c r="AB20" s="43"/>
      <c r="AC20" s="43"/>
      <c r="AD20" s="43"/>
      <c r="AE20" s="43"/>
      <c r="AF20" s="43"/>
    </row>
    <row r="21" spans="1:32" ht="13.5" thickBot="1">
      <c r="A21" s="45"/>
      <c r="B21" s="46"/>
      <c r="C21" s="47"/>
      <c r="D21" s="47"/>
      <c r="E21" s="47"/>
      <c r="F21" s="48"/>
      <c r="G21" s="48"/>
      <c r="H21" s="48"/>
      <c r="I21" s="49"/>
      <c r="J21" s="50"/>
      <c r="K21" s="82"/>
      <c r="L21" s="82"/>
      <c r="M21" s="25">
        <f t="shared" si="0"/>
        <v>0</v>
      </c>
      <c r="N21" s="52"/>
      <c r="O21" s="26" t="e">
        <f t="shared" si="1"/>
        <v>#DIV/0!</v>
      </c>
      <c r="P21" s="25" t="e">
        <f t="shared" si="2"/>
        <v>#DIV/0!</v>
      </c>
      <c r="Q21" s="26" t="e">
        <f t="shared" si="3"/>
        <v>#DIV/0!</v>
      </c>
      <c r="R21" s="26">
        <f t="shared" si="4"/>
        <v>0</v>
      </c>
      <c r="S21" s="53"/>
      <c r="T21" s="53"/>
      <c r="V21" s="43"/>
      <c r="W21" s="43"/>
      <c r="X21" s="43"/>
      <c r="Y21" s="43"/>
      <c r="Z21" s="43"/>
      <c r="AA21" s="43"/>
      <c r="AB21" s="43"/>
      <c r="AC21" s="43"/>
      <c r="AD21" s="43"/>
      <c r="AE21" s="43"/>
      <c r="AF21" s="43"/>
    </row>
    <row r="22" spans="1:32" ht="12.75">
      <c r="A22" s="45"/>
      <c r="B22" s="46"/>
      <c r="C22" s="47"/>
      <c r="D22" s="47"/>
      <c r="E22" s="47"/>
      <c r="F22" s="48"/>
      <c r="G22" s="48"/>
      <c r="H22" s="48"/>
      <c r="I22" s="49"/>
      <c r="J22" s="50"/>
      <c r="K22" s="87"/>
      <c r="L22" s="75"/>
      <c r="M22" s="25">
        <f t="shared" si="0"/>
        <v>0</v>
      </c>
      <c r="N22" s="52"/>
      <c r="O22" s="26" t="e">
        <f t="shared" si="1"/>
        <v>#DIV/0!</v>
      </c>
      <c r="P22" s="25" t="e">
        <f t="shared" si="2"/>
        <v>#DIV/0!</v>
      </c>
      <c r="Q22" s="26" t="e">
        <f t="shared" si="3"/>
        <v>#DIV/0!</v>
      </c>
      <c r="R22" s="26">
        <f t="shared" si="4"/>
        <v>0</v>
      </c>
      <c r="S22" s="53"/>
      <c r="T22" s="53"/>
      <c r="V22" s="43"/>
      <c r="W22" s="43"/>
      <c r="X22" s="43"/>
      <c r="Y22" s="43"/>
      <c r="Z22" s="43"/>
      <c r="AA22" s="43"/>
      <c r="AB22" s="43"/>
      <c r="AC22" s="43"/>
      <c r="AD22" s="43"/>
      <c r="AE22" s="43"/>
      <c r="AF22" s="43"/>
    </row>
    <row r="23" spans="1:32" ht="12.75">
      <c r="A23" s="45"/>
      <c r="B23" s="46"/>
      <c r="C23" s="47"/>
      <c r="D23" s="47"/>
      <c r="E23" s="47"/>
      <c r="F23" s="48"/>
      <c r="G23" s="48"/>
      <c r="H23" s="48"/>
      <c r="I23" s="49"/>
      <c r="J23" s="50"/>
      <c r="K23" s="82"/>
      <c r="L23" s="82"/>
      <c r="M23" s="25">
        <f t="shared" si="0"/>
        <v>0</v>
      </c>
      <c r="N23" s="52"/>
      <c r="O23" s="26" t="e">
        <f t="shared" si="1"/>
        <v>#DIV/0!</v>
      </c>
      <c r="P23" s="25" t="e">
        <f t="shared" si="2"/>
        <v>#DIV/0!</v>
      </c>
      <c r="Q23" s="26" t="e">
        <f t="shared" si="3"/>
        <v>#DIV/0!</v>
      </c>
      <c r="R23" s="26">
        <f t="shared" si="4"/>
        <v>0</v>
      </c>
      <c r="S23" s="53"/>
      <c r="T23" s="53"/>
      <c r="V23" s="43"/>
      <c r="W23" s="43"/>
      <c r="X23" s="43"/>
      <c r="Y23" s="43"/>
      <c r="Z23" s="43"/>
      <c r="AA23" s="43"/>
      <c r="AB23" s="43"/>
      <c r="AC23" s="43"/>
      <c r="AD23" s="43"/>
      <c r="AE23" s="43"/>
      <c r="AF23" s="43"/>
    </row>
    <row r="24" spans="1:32" ht="12.75">
      <c r="A24" s="45"/>
      <c r="B24" s="46"/>
      <c r="C24" s="47"/>
      <c r="D24" s="47"/>
      <c r="E24" s="47"/>
      <c r="F24" s="48"/>
      <c r="G24" s="48"/>
      <c r="H24" s="48"/>
      <c r="I24" s="49"/>
      <c r="J24" s="50"/>
      <c r="K24" s="51"/>
      <c r="L24" s="51"/>
      <c r="M24" s="25">
        <f t="shared" si="0"/>
        <v>0</v>
      </c>
      <c r="N24" s="52"/>
      <c r="O24" s="26" t="e">
        <f t="shared" si="1"/>
        <v>#DIV/0!</v>
      </c>
      <c r="P24" s="25" t="e">
        <f t="shared" si="2"/>
        <v>#DIV/0!</v>
      </c>
      <c r="Q24" s="26" t="e">
        <f t="shared" si="3"/>
        <v>#DIV/0!</v>
      </c>
      <c r="R24" s="26">
        <f t="shared" si="4"/>
        <v>0</v>
      </c>
      <c r="S24" s="53"/>
      <c r="T24" s="53"/>
      <c r="V24" s="43"/>
      <c r="W24" s="43"/>
      <c r="X24" s="43"/>
      <c r="Y24" s="43"/>
      <c r="Z24" s="43"/>
      <c r="AA24" s="43"/>
      <c r="AB24" s="43"/>
      <c r="AC24" s="43"/>
      <c r="AD24" s="43"/>
      <c r="AE24" s="43"/>
      <c r="AF24" s="43"/>
    </row>
    <row r="25" spans="1:32" ht="12.75">
      <c r="A25" s="45"/>
      <c r="B25" s="46"/>
      <c r="C25" s="47"/>
      <c r="D25" s="47"/>
      <c r="E25" s="47"/>
      <c r="F25" s="48"/>
      <c r="G25" s="48"/>
      <c r="H25" s="48"/>
      <c r="I25" s="49"/>
      <c r="J25" s="50"/>
      <c r="K25" s="51"/>
      <c r="L25" s="51"/>
      <c r="M25" s="25">
        <f t="shared" si="0"/>
        <v>0</v>
      </c>
      <c r="N25" s="52"/>
      <c r="O25" s="26" t="e">
        <f t="shared" si="1"/>
        <v>#DIV/0!</v>
      </c>
      <c r="P25" s="25" t="e">
        <f t="shared" si="2"/>
        <v>#DIV/0!</v>
      </c>
      <c r="Q25" s="26" t="e">
        <f t="shared" si="3"/>
        <v>#DIV/0!</v>
      </c>
      <c r="R25" s="26">
        <f t="shared" si="4"/>
        <v>0</v>
      </c>
      <c r="S25" s="53"/>
      <c r="T25" s="53"/>
      <c r="V25" s="43"/>
      <c r="W25" s="43"/>
      <c r="X25" s="43"/>
      <c r="Y25" s="43"/>
      <c r="Z25" s="43"/>
      <c r="AA25" s="43"/>
      <c r="AB25" s="43"/>
      <c r="AC25" s="43"/>
      <c r="AD25" s="43"/>
      <c r="AE25" s="43"/>
      <c r="AF25" s="43"/>
    </row>
    <row r="26" spans="1:32" ht="12.75">
      <c r="A26" s="45"/>
      <c r="B26" s="46"/>
      <c r="C26" s="47"/>
      <c r="D26" s="47"/>
      <c r="E26" s="47"/>
      <c r="F26" s="48"/>
      <c r="G26" s="48"/>
      <c r="H26" s="48"/>
      <c r="I26" s="49"/>
      <c r="J26" s="50"/>
      <c r="K26" s="75"/>
      <c r="L26" s="75"/>
      <c r="M26" s="25">
        <f t="shared" si="0"/>
        <v>0</v>
      </c>
      <c r="N26" s="52"/>
      <c r="O26" s="26" t="e">
        <f t="shared" si="1"/>
        <v>#DIV/0!</v>
      </c>
      <c r="P26" s="25" t="e">
        <f t="shared" si="2"/>
        <v>#DIV/0!</v>
      </c>
      <c r="Q26" s="26" t="e">
        <f t="shared" si="3"/>
        <v>#DIV/0!</v>
      </c>
      <c r="R26" s="26">
        <f t="shared" si="4"/>
        <v>0</v>
      </c>
      <c r="S26" s="53"/>
      <c r="T26" s="53"/>
      <c r="V26" s="43"/>
      <c r="W26" s="43"/>
      <c r="X26" s="43"/>
      <c r="Y26" s="43"/>
      <c r="Z26" s="43"/>
      <c r="AA26" s="43"/>
      <c r="AB26" s="43"/>
      <c r="AC26" s="43"/>
      <c r="AD26" s="43"/>
      <c r="AE26" s="43"/>
      <c r="AF26" s="43"/>
    </row>
    <row r="27" spans="1:32" ht="12.75">
      <c r="A27" s="45"/>
      <c r="B27" s="46"/>
      <c r="C27" s="47"/>
      <c r="D27" s="47"/>
      <c r="E27" s="47"/>
      <c r="F27" s="48"/>
      <c r="G27" s="48"/>
      <c r="H27" s="48"/>
      <c r="I27" s="49"/>
      <c r="J27" s="50"/>
      <c r="K27" s="75"/>
      <c r="L27" s="75"/>
      <c r="M27" s="25">
        <f t="shared" si="0"/>
        <v>0</v>
      </c>
      <c r="N27" s="52"/>
      <c r="O27" s="26" t="e">
        <f t="shared" si="1"/>
        <v>#DIV/0!</v>
      </c>
      <c r="P27" s="25" t="e">
        <f t="shared" si="2"/>
        <v>#DIV/0!</v>
      </c>
      <c r="Q27" s="26" t="e">
        <f t="shared" si="3"/>
        <v>#DIV/0!</v>
      </c>
      <c r="R27" s="26">
        <f t="shared" si="4"/>
        <v>0</v>
      </c>
      <c r="S27" s="53"/>
      <c r="T27" s="53"/>
      <c r="V27" s="43"/>
      <c r="W27" s="43"/>
      <c r="X27" s="43"/>
      <c r="Y27" s="43"/>
      <c r="Z27" s="43"/>
      <c r="AA27" s="43"/>
      <c r="AB27" s="43"/>
      <c r="AC27" s="43"/>
      <c r="AD27" s="43"/>
      <c r="AE27" s="43"/>
      <c r="AF27" s="43"/>
    </row>
    <row r="28" spans="1:32" ht="12.75">
      <c r="A28" s="45"/>
      <c r="B28" s="46"/>
      <c r="C28" s="47"/>
      <c r="D28" s="47"/>
      <c r="E28" s="47"/>
      <c r="F28" s="48"/>
      <c r="G28" s="48"/>
      <c r="H28" s="48"/>
      <c r="I28" s="49"/>
      <c r="J28" s="50"/>
      <c r="K28" s="75"/>
      <c r="L28" s="75"/>
      <c r="M28" s="25">
        <f t="shared" si="0"/>
        <v>0</v>
      </c>
      <c r="N28" s="52"/>
      <c r="O28" s="26" t="e">
        <f t="shared" si="1"/>
        <v>#DIV/0!</v>
      </c>
      <c r="P28" s="25" t="e">
        <f t="shared" si="2"/>
        <v>#DIV/0!</v>
      </c>
      <c r="Q28" s="26" t="e">
        <f t="shared" si="3"/>
        <v>#DIV/0!</v>
      </c>
      <c r="R28" s="26">
        <f t="shared" si="4"/>
        <v>0</v>
      </c>
      <c r="S28" s="53"/>
      <c r="T28" s="53"/>
      <c r="V28" s="43"/>
      <c r="W28" s="43"/>
      <c r="X28" s="43"/>
      <c r="Y28" s="43"/>
      <c r="Z28" s="43"/>
      <c r="AA28" s="43"/>
      <c r="AB28" s="43"/>
      <c r="AC28" s="43"/>
      <c r="AD28" s="43"/>
      <c r="AE28" s="43"/>
      <c r="AF28" s="43"/>
    </row>
    <row r="29" spans="1:32" ht="12.75">
      <c r="A29" s="45"/>
      <c r="B29" s="46"/>
      <c r="C29" s="47"/>
      <c r="D29" s="47"/>
      <c r="E29" s="47"/>
      <c r="F29" s="48"/>
      <c r="G29" s="48"/>
      <c r="H29" s="48"/>
      <c r="I29" s="49"/>
      <c r="J29" s="50"/>
      <c r="K29" s="75"/>
      <c r="L29" s="75"/>
      <c r="M29" s="25">
        <f t="shared" si="0"/>
        <v>0</v>
      </c>
      <c r="N29" s="52"/>
      <c r="O29" s="26" t="e">
        <f t="shared" si="1"/>
        <v>#DIV/0!</v>
      </c>
      <c r="P29" s="25" t="e">
        <f t="shared" si="2"/>
        <v>#DIV/0!</v>
      </c>
      <c r="Q29" s="26" t="e">
        <f t="shared" si="3"/>
        <v>#DIV/0!</v>
      </c>
      <c r="R29" s="26">
        <f t="shared" si="4"/>
        <v>0</v>
      </c>
      <c r="S29" s="53"/>
      <c r="T29" s="53"/>
      <c r="V29" s="43"/>
      <c r="W29" s="43"/>
      <c r="X29" s="43"/>
      <c r="Y29" s="43"/>
      <c r="Z29" s="43"/>
      <c r="AA29" s="43"/>
      <c r="AB29" s="43"/>
      <c r="AC29" s="43"/>
      <c r="AD29" s="43"/>
      <c r="AE29" s="43"/>
      <c r="AF29" s="43"/>
    </row>
    <row r="30" spans="1:32" ht="12.75">
      <c r="A30" s="45"/>
      <c r="B30" s="46"/>
      <c r="C30" s="47"/>
      <c r="D30" s="47"/>
      <c r="E30" s="47"/>
      <c r="F30" s="48"/>
      <c r="G30" s="48"/>
      <c r="H30" s="48"/>
      <c r="I30" s="49"/>
      <c r="J30" s="50"/>
      <c r="K30" s="75"/>
      <c r="L30" s="75"/>
      <c r="M30" s="25">
        <f t="shared" si="0"/>
        <v>0</v>
      </c>
      <c r="N30" s="52"/>
      <c r="O30" s="26" t="e">
        <f t="shared" si="1"/>
        <v>#DIV/0!</v>
      </c>
      <c r="P30" s="25" t="e">
        <f t="shared" si="2"/>
        <v>#DIV/0!</v>
      </c>
      <c r="Q30" s="26" t="e">
        <f t="shared" si="3"/>
        <v>#DIV/0!</v>
      </c>
      <c r="R30" s="26">
        <f t="shared" si="4"/>
        <v>0</v>
      </c>
      <c r="S30" s="53"/>
      <c r="T30" s="53"/>
      <c r="V30" s="43"/>
      <c r="W30" s="43"/>
      <c r="X30" s="43"/>
      <c r="Y30" s="43"/>
      <c r="Z30" s="43"/>
      <c r="AA30" s="43"/>
      <c r="AB30" s="43"/>
      <c r="AC30" s="43"/>
      <c r="AD30" s="43"/>
      <c r="AE30" s="43"/>
      <c r="AF30" s="43"/>
    </row>
    <row r="31" spans="1:32" ht="12.75">
      <c r="A31" s="45"/>
      <c r="B31" s="46"/>
      <c r="C31" s="47"/>
      <c r="D31" s="47"/>
      <c r="E31" s="47"/>
      <c r="F31" s="48"/>
      <c r="G31" s="48"/>
      <c r="H31" s="48"/>
      <c r="I31" s="49"/>
      <c r="J31" s="50"/>
      <c r="K31" s="75"/>
      <c r="L31" s="75"/>
      <c r="M31" s="25">
        <f t="shared" si="0"/>
        <v>0</v>
      </c>
      <c r="N31" s="52"/>
      <c r="O31" s="26" t="e">
        <f t="shared" si="1"/>
        <v>#DIV/0!</v>
      </c>
      <c r="P31" s="25" t="e">
        <f t="shared" si="2"/>
        <v>#DIV/0!</v>
      </c>
      <c r="Q31" s="26" t="e">
        <f t="shared" si="3"/>
        <v>#DIV/0!</v>
      </c>
      <c r="R31" s="26">
        <f t="shared" si="4"/>
        <v>0</v>
      </c>
      <c r="S31" s="53"/>
      <c r="T31" s="53"/>
      <c r="V31" s="43"/>
      <c r="W31" s="43"/>
      <c r="X31" s="43"/>
      <c r="Y31" s="43"/>
      <c r="Z31" s="43"/>
      <c r="AA31" s="43"/>
      <c r="AB31" s="43"/>
      <c r="AC31" s="43"/>
      <c r="AD31" s="43"/>
      <c r="AE31" s="43"/>
      <c r="AF31" s="43"/>
    </row>
    <row r="32" spans="1:32" ht="12.75">
      <c r="A32" s="45"/>
      <c r="B32" s="46"/>
      <c r="C32" s="47"/>
      <c r="D32" s="47"/>
      <c r="E32" s="47"/>
      <c r="F32" s="48"/>
      <c r="G32" s="48"/>
      <c r="H32" s="48"/>
      <c r="I32" s="49"/>
      <c r="J32" s="50"/>
      <c r="K32" s="75"/>
      <c r="L32" s="75"/>
      <c r="M32" s="25">
        <f t="shared" si="0"/>
        <v>0</v>
      </c>
      <c r="N32" s="52"/>
      <c r="O32" s="26" t="e">
        <f t="shared" si="1"/>
        <v>#DIV/0!</v>
      </c>
      <c r="P32" s="25" t="e">
        <f t="shared" si="2"/>
        <v>#DIV/0!</v>
      </c>
      <c r="Q32" s="26" t="e">
        <f t="shared" si="3"/>
        <v>#DIV/0!</v>
      </c>
      <c r="R32" s="26">
        <f t="shared" si="4"/>
        <v>0</v>
      </c>
      <c r="S32" s="53"/>
      <c r="T32" s="53"/>
      <c r="V32" s="43"/>
      <c r="W32" s="43"/>
      <c r="X32" s="43"/>
      <c r="Y32" s="43"/>
      <c r="Z32" s="43"/>
      <c r="AA32" s="43"/>
      <c r="AB32" s="43"/>
      <c r="AC32" s="43"/>
      <c r="AD32" s="43"/>
      <c r="AE32" s="43"/>
      <c r="AF32" s="43"/>
    </row>
    <row r="33" spans="1:32" ht="12.75">
      <c r="A33" s="45"/>
      <c r="B33" s="46"/>
      <c r="C33" s="47"/>
      <c r="D33" s="47"/>
      <c r="E33" s="47"/>
      <c r="F33" s="48"/>
      <c r="G33" s="48"/>
      <c r="H33" s="48"/>
      <c r="I33" s="49"/>
      <c r="J33" s="50"/>
      <c r="K33" s="88"/>
      <c r="L33" s="88"/>
      <c r="M33" s="25">
        <f t="shared" si="0"/>
        <v>0</v>
      </c>
      <c r="N33" s="52"/>
      <c r="O33" s="26" t="e">
        <f t="shared" si="1"/>
        <v>#DIV/0!</v>
      </c>
      <c r="P33" s="25" t="e">
        <f t="shared" si="2"/>
        <v>#DIV/0!</v>
      </c>
      <c r="Q33" s="26" t="e">
        <f t="shared" si="3"/>
        <v>#DIV/0!</v>
      </c>
      <c r="R33" s="26">
        <f t="shared" si="4"/>
        <v>0</v>
      </c>
      <c r="S33" s="53"/>
      <c r="T33" s="53"/>
      <c r="V33" s="43"/>
      <c r="W33" s="43"/>
      <c r="X33" s="43"/>
      <c r="Y33" s="43"/>
      <c r="Z33" s="43"/>
      <c r="AA33" s="43"/>
      <c r="AB33" s="43"/>
      <c r="AC33" s="43"/>
      <c r="AD33" s="43"/>
      <c r="AE33" s="43"/>
      <c r="AF33" s="43"/>
    </row>
    <row r="34" spans="1:32" ht="13.5" thickBot="1">
      <c r="A34" s="45"/>
      <c r="B34" s="46"/>
      <c r="C34" s="47"/>
      <c r="D34" s="47"/>
      <c r="E34" s="47"/>
      <c r="F34" s="48"/>
      <c r="G34" s="48"/>
      <c r="H34" s="48"/>
      <c r="I34" s="49"/>
      <c r="J34" s="50"/>
      <c r="K34" s="75"/>
      <c r="L34" s="75"/>
      <c r="M34" s="25">
        <f t="shared" si="0"/>
        <v>0</v>
      </c>
      <c r="N34" s="52"/>
      <c r="O34" s="26" t="e">
        <f t="shared" si="1"/>
        <v>#DIV/0!</v>
      </c>
      <c r="P34" s="25" t="e">
        <f t="shared" si="2"/>
        <v>#DIV/0!</v>
      </c>
      <c r="Q34" s="26" t="e">
        <f t="shared" si="3"/>
        <v>#DIV/0!</v>
      </c>
      <c r="R34" s="26">
        <f t="shared" si="4"/>
        <v>0</v>
      </c>
      <c r="S34" s="53"/>
      <c r="T34" s="53"/>
      <c r="V34" s="43"/>
      <c r="W34" s="43"/>
      <c r="X34" s="43"/>
      <c r="Y34" s="43"/>
      <c r="Z34" s="43"/>
      <c r="AA34" s="43"/>
      <c r="AB34" s="43"/>
      <c r="AC34" s="43"/>
      <c r="AD34" s="43"/>
      <c r="AE34" s="43"/>
      <c r="AF34" s="43"/>
    </row>
    <row r="35" spans="1:32" ht="12.75">
      <c r="A35" s="45"/>
      <c r="B35" s="46"/>
      <c r="C35" s="47"/>
      <c r="D35" s="47"/>
      <c r="E35" s="47"/>
      <c r="F35" s="48"/>
      <c r="G35" s="48"/>
      <c r="H35" s="48"/>
      <c r="I35" s="49"/>
      <c r="J35" s="50"/>
      <c r="K35" s="88"/>
      <c r="L35" s="87"/>
      <c r="M35" s="25">
        <f t="shared" si="0"/>
        <v>0</v>
      </c>
      <c r="N35" s="52"/>
      <c r="O35" s="26" t="e">
        <f t="shared" si="1"/>
        <v>#DIV/0!</v>
      </c>
      <c r="P35" s="25" t="e">
        <f t="shared" si="2"/>
        <v>#DIV/0!</v>
      </c>
      <c r="Q35" s="26" t="e">
        <f t="shared" si="3"/>
        <v>#DIV/0!</v>
      </c>
      <c r="R35" s="26">
        <f t="shared" si="4"/>
        <v>0</v>
      </c>
      <c r="S35" s="53"/>
      <c r="T35" s="53"/>
      <c r="V35" s="43"/>
      <c r="W35" s="43"/>
      <c r="X35" s="43"/>
      <c r="Y35" s="43"/>
      <c r="Z35" s="43"/>
      <c r="AA35" s="43"/>
      <c r="AB35" s="43"/>
      <c r="AC35" s="43"/>
      <c r="AD35" s="43"/>
      <c r="AE35" s="43"/>
      <c r="AF35" s="43"/>
    </row>
    <row r="36" spans="1:32" ht="12.75">
      <c r="A36" s="45"/>
      <c r="B36" s="46"/>
      <c r="C36" s="47"/>
      <c r="D36" s="47"/>
      <c r="E36" s="47"/>
      <c r="F36" s="48"/>
      <c r="G36" s="48"/>
      <c r="H36" s="48"/>
      <c r="I36" s="49"/>
      <c r="J36" s="50"/>
      <c r="K36" s="89"/>
      <c r="L36" s="89"/>
      <c r="M36" s="25">
        <f t="shared" si="0"/>
        <v>0</v>
      </c>
      <c r="N36" s="52"/>
      <c r="O36" s="26" t="e">
        <f t="shared" si="1"/>
        <v>#DIV/0!</v>
      </c>
      <c r="P36" s="25" t="e">
        <f t="shared" si="2"/>
        <v>#DIV/0!</v>
      </c>
      <c r="Q36" s="26" t="e">
        <f t="shared" si="3"/>
        <v>#DIV/0!</v>
      </c>
      <c r="R36" s="26">
        <f t="shared" si="4"/>
        <v>0</v>
      </c>
      <c r="S36" s="53"/>
      <c r="T36" s="53"/>
      <c r="V36" s="43"/>
      <c r="W36" s="43"/>
      <c r="X36" s="43"/>
      <c r="Y36" s="43"/>
      <c r="Z36" s="43"/>
      <c r="AA36" s="43"/>
      <c r="AB36" s="43"/>
      <c r="AC36" s="43"/>
      <c r="AD36" s="43"/>
      <c r="AE36" s="43"/>
      <c r="AF36" s="43"/>
    </row>
    <row r="37" spans="1:32" ht="12.75">
      <c r="A37" s="45"/>
      <c r="B37" s="46"/>
      <c r="C37" s="47"/>
      <c r="D37" s="47"/>
      <c r="E37" s="47"/>
      <c r="F37" s="48"/>
      <c r="G37" s="48"/>
      <c r="H37" s="48"/>
      <c r="I37" s="49"/>
      <c r="J37" s="50"/>
      <c r="K37" s="51"/>
      <c r="L37" s="51"/>
      <c r="M37" s="25">
        <f t="shared" si="0"/>
        <v>0</v>
      </c>
      <c r="N37" s="52"/>
      <c r="O37" s="26" t="e">
        <f t="shared" si="1"/>
        <v>#DIV/0!</v>
      </c>
      <c r="P37" s="25" t="e">
        <f t="shared" si="2"/>
        <v>#DIV/0!</v>
      </c>
      <c r="Q37" s="26" t="e">
        <f t="shared" si="3"/>
        <v>#DIV/0!</v>
      </c>
      <c r="R37" s="26">
        <f t="shared" si="4"/>
        <v>0</v>
      </c>
      <c r="S37" s="53"/>
      <c r="T37" s="53"/>
      <c r="V37" s="43"/>
      <c r="W37" s="43"/>
      <c r="X37" s="43"/>
      <c r="Y37" s="43"/>
      <c r="Z37" s="43"/>
      <c r="AA37" s="43"/>
      <c r="AB37" s="43"/>
      <c r="AC37" s="43"/>
      <c r="AD37" s="43"/>
      <c r="AE37" s="43"/>
      <c r="AF37" s="43"/>
    </row>
    <row r="38" spans="1:32" ht="12.75">
      <c r="A38" s="45"/>
      <c r="B38" s="46"/>
      <c r="C38" s="47"/>
      <c r="D38" s="47"/>
      <c r="E38" s="47"/>
      <c r="F38" s="48"/>
      <c r="G38" s="48"/>
      <c r="H38" s="48"/>
      <c r="I38" s="49"/>
      <c r="J38" s="50"/>
      <c r="K38" s="51"/>
      <c r="L38" s="51"/>
      <c r="M38" s="25">
        <f t="shared" si="0"/>
        <v>0</v>
      </c>
      <c r="N38" s="52"/>
      <c r="O38" s="26" t="e">
        <f t="shared" si="1"/>
        <v>#DIV/0!</v>
      </c>
      <c r="P38" s="25" t="e">
        <f t="shared" si="2"/>
        <v>#DIV/0!</v>
      </c>
      <c r="Q38" s="26" t="e">
        <f t="shared" si="3"/>
        <v>#DIV/0!</v>
      </c>
      <c r="R38" s="26">
        <f t="shared" si="4"/>
        <v>0</v>
      </c>
      <c r="S38" s="53"/>
      <c r="T38" s="53"/>
      <c r="V38" s="43"/>
      <c r="W38" s="43"/>
      <c r="X38" s="43"/>
      <c r="Y38" s="43"/>
      <c r="Z38" s="43"/>
      <c r="AA38" s="43"/>
      <c r="AB38" s="43"/>
      <c r="AC38" s="43"/>
      <c r="AD38" s="43"/>
      <c r="AE38" s="43"/>
      <c r="AF38" s="43"/>
    </row>
    <row r="39" spans="1:32" ht="12.75">
      <c r="A39" s="45"/>
      <c r="B39" s="46"/>
      <c r="C39" s="47"/>
      <c r="D39" s="47"/>
      <c r="E39" s="47"/>
      <c r="F39" s="48"/>
      <c r="G39" s="48"/>
      <c r="H39" s="48"/>
      <c r="I39" s="49"/>
      <c r="J39" s="50"/>
      <c r="K39" s="51"/>
      <c r="L39" s="51"/>
      <c r="M39" s="25">
        <f t="shared" si="0"/>
        <v>0</v>
      </c>
      <c r="N39" s="52"/>
      <c r="O39" s="26" t="e">
        <f t="shared" si="1"/>
        <v>#DIV/0!</v>
      </c>
      <c r="P39" s="25" t="e">
        <f t="shared" si="2"/>
        <v>#DIV/0!</v>
      </c>
      <c r="Q39" s="26" t="e">
        <f t="shared" si="3"/>
        <v>#DIV/0!</v>
      </c>
      <c r="R39" s="26">
        <f t="shared" si="4"/>
        <v>0</v>
      </c>
      <c r="S39" s="53"/>
      <c r="T39" s="53"/>
      <c r="V39" s="43"/>
      <c r="W39" s="43"/>
      <c r="X39" s="43"/>
      <c r="Y39" s="43"/>
      <c r="Z39" s="43"/>
      <c r="AA39" s="43"/>
      <c r="AB39" s="43"/>
      <c r="AC39" s="43"/>
      <c r="AD39" s="43"/>
      <c r="AE39" s="43"/>
      <c r="AF39" s="43"/>
    </row>
    <row r="40" spans="1:32" ht="12.75">
      <c r="A40" s="45"/>
      <c r="B40" s="46"/>
      <c r="C40" s="47"/>
      <c r="D40" s="47"/>
      <c r="E40" s="47"/>
      <c r="F40" s="48"/>
      <c r="G40" s="48"/>
      <c r="H40" s="48"/>
      <c r="I40" s="49"/>
      <c r="J40" s="50"/>
      <c r="K40" s="51"/>
      <c r="L40" s="51"/>
      <c r="M40" s="25">
        <f t="shared" si="0"/>
        <v>0</v>
      </c>
      <c r="N40" s="52"/>
      <c r="O40" s="26" t="e">
        <f t="shared" si="1"/>
        <v>#DIV/0!</v>
      </c>
      <c r="P40" s="25" t="e">
        <f t="shared" si="2"/>
        <v>#DIV/0!</v>
      </c>
      <c r="Q40" s="26" t="e">
        <f t="shared" si="3"/>
        <v>#DIV/0!</v>
      </c>
      <c r="R40" s="26">
        <f t="shared" si="4"/>
        <v>0</v>
      </c>
      <c r="S40" s="53"/>
      <c r="T40" s="53"/>
      <c r="V40" s="43"/>
      <c r="W40" s="43"/>
      <c r="X40" s="43"/>
      <c r="Y40" s="43"/>
      <c r="Z40" s="43"/>
      <c r="AA40" s="43"/>
      <c r="AB40" s="43"/>
      <c r="AC40" s="43"/>
      <c r="AD40" s="43"/>
      <c r="AE40" s="43"/>
      <c r="AF40" s="43"/>
    </row>
    <row r="41" spans="1:20" ht="12.75">
      <c r="A41" s="45"/>
      <c r="B41" s="46"/>
      <c r="C41" s="47"/>
      <c r="D41" s="47"/>
      <c r="E41" s="47"/>
      <c r="F41" s="48"/>
      <c r="G41" s="48"/>
      <c r="H41" s="48"/>
      <c r="I41" s="49"/>
      <c r="J41" s="50"/>
      <c r="K41" s="51"/>
      <c r="L41" s="51"/>
      <c r="M41" s="25">
        <f t="shared" si="0"/>
        <v>0</v>
      </c>
      <c r="N41" s="52"/>
      <c r="O41" s="26" t="e">
        <f t="shared" si="1"/>
        <v>#DIV/0!</v>
      </c>
      <c r="P41" s="25" t="e">
        <f t="shared" si="2"/>
        <v>#DIV/0!</v>
      </c>
      <c r="Q41" s="26" t="e">
        <f t="shared" si="3"/>
        <v>#DIV/0!</v>
      </c>
      <c r="R41" s="26">
        <f t="shared" si="4"/>
        <v>0</v>
      </c>
      <c r="S41" s="53"/>
      <c r="T41" s="53"/>
    </row>
    <row r="42" spans="1:20" ht="12.75">
      <c r="A42" s="45"/>
      <c r="B42" s="46"/>
      <c r="C42" s="47"/>
      <c r="D42" s="47"/>
      <c r="E42" s="47"/>
      <c r="F42" s="48"/>
      <c r="G42" s="48"/>
      <c r="H42" s="48"/>
      <c r="I42" s="49"/>
      <c r="J42" s="50"/>
      <c r="K42" s="51"/>
      <c r="L42" s="51"/>
      <c r="M42" s="25">
        <f t="shared" si="0"/>
        <v>0</v>
      </c>
      <c r="N42" s="52"/>
      <c r="O42" s="26" t="e">
        <f t="shared" si="1"/>
        <v>#DIV/0!</v>
      </c>
      <c r="P42" s="25" t="e">
        <f t="shared" si="2"/>
        <v>#DIV/0!</v>
      </c>
      <c r="Q42" s="26" t="e">
        <f t="shared" si="3"/>
        <v>#DIV/0!</v>
      </c>
      <c r="R42" s="26">
        <f t="shared" si="4"/>
        <v>0</v>
      </c>
      <c r="S42" s="53"/>
      <c r="T42" s="53"/>
    </row>
    <row r="43" spans="1:20" ht="12.75">
      <c r="A43" s="45"/>
      <c r="B43" s="46"/>
      <c r="C43" s="47"/>
      <c r="D43" s="47"/>
      <c r="E43" s="47"/>
      <c r="F43" s="48"/>
      <c r="G43" s="48"/>
      <c r="H43" s="48"/>
      <c r="I43" s="49"/>
      <c r="J43" s="50"/>
      <c r="K43" s="51"/>
      <c r="L43" s="51"/>
      <c r="M43" s="25">
        <f t="shared" si="0"/>
        <v>0</v>
      </c>
      <c r="N43" s="52"/>
      <c r="O43" s="26" t="e">
        <f t="shared" si="1"/>
        <v>#DIV/0!</v>
      </c>
      <c r="P43" s="25" t="e">
        <f t="shared" si="2"/>
        <v>#DIV/0!</v>
      </c>
      <c r="Q43" s="26" t="e">
        <f t="shared" si="3"/>
        <v>#DIV/0!</v>
      </c>
      <c r="R43" s="26">
        <f t="shared" si="4"/>
        <v>0</v>
      </c>
      <c r="S43" s="53"/>
      <c r="T43" s="53"/>
    </row>
    <row r="44" spans="1:20" ht="12.75">
      <c r="A44" s="45"/>
      <c r="B44" s="46"/>
      <c r="C44" s="47"/>
      <c r="D44" s="47"/>
      <c r="E44" s="47"/>
      <c r="F44" s="48"/>
      <c r="G44" s="48"/>
      <c r="H44" s="48"/>
      <c r="I44" s="49"/>
      <c r="J44" s="50"/>
      <c r="K44" s="51"/>
      <c r="L44" s="51"/>
      <c r="M44" s="25">
        <f t="shared" si="0"/>
        <v>0</v>
      </c>
      <c r="N44" s="52"/>
      <c r="O44" s="26" t="e">
        <f t="shared" si="1"/>
        <v>#DIV/0!</v>
      </c>
      <c r="P44" s="25" t="e">
        <f t="shared" si="2"/>
        <v>#DIV/0!</v>
      </c>
      <c r="Q44" s="26" t="e">
        <f t="shared" si="3"/>
        <v>#DIV/0!</v>
      </c>
      <c r="R44" s="26">
        <f t="shared" si="4"/>
        <v>0</v>
      </c>
      <c r="S44" s="53"/>
      <c r="T44" s="53"/>
    </row>
    <row r="45" spans="1:20" ht="12.75">
      <c r="A45" s="45"/>
      <c r="B45" s="46"/>
      <c r="C45" s="47"/>
      <c r="D45" s="47"/>
      <c r="E45" s="47"/>
      <c r="F45" s="48"/>
      <c r="G45" s="48"/>
      <c r="H45" s="48"/>
      <c r="I45" s="49"/>
      <c r="J45" s="50"/>
      <c r="K45" s="51"/>
      <c r="L45" s="51"/>
      <c r="M45" s="25">
        <f t="shared" si="0"/>
        <v>0</v>
      </c>
      <c r="N45" s="52"/>
      <c r="O45" s="26" t="e">
        <f t="shared" si="1"/>
        <v>#DIV/0!</v>
      </c>
      <c r="P45" s="25" t="e">
        <f t="shared" si="2"/>
        <v>#DIV/0!</v>
      </c>
      <c r="Q45" s="26" t="e">
        <f t="shared" si="3"/>
        <v>#DIV/0!</v>
      </c>
      <c r="R45" s="26">
        <f t="shared" si="4"/>
        <v>0</v>
      </c>
      <c r="S45" s="53"/>
      <c r="T45" s="53"/>
    </row>
    <row r="46" spans="1:20" ht="12.75">
      <c r="A46" s="45"/>
      <c r="B46" s="46"/>
      <c r="C46" s="47"/>
      <c r="D46" s="47"/>
      <c r="E46" s="47"/>
      <c r="F46" s="48"/>
      <c r="G46" s="48"/>
      <c r="H46" s="48"/>
      <c r="I46" s="49"/>
      <c r="J46" s="50"/>
      <c r="K46" s="51"/>
      <c r="L46" s="51"/>
      <c r="M46" s="25">
        <f t="shared" si="0"/>
        <v>0</v>
      </c>
      <c r="N46" s="52"/>
      <c r="O46" s="26" t="e">
        <f t="shared" si="1"/>
        <v>#DIV/0!</v>
      </c>
      <c r="P46" s="25" t="e">
        <f t="shared" si="2"/>
        <v>#DIV/0!</v>
      </c>
      <c r="Q46" s="26" t="e">
        <f t="shared" si="3"/>
        <v>#DIV/0!</v>
      </c>
      <c r="R46" s="26">
        <f t="shared" si="4"/>
        <v>0</v>
      </c>
      <c r="S46" s="53"/>
      <c r="T46" s="53"/>
    </row>
    <row r="47" spans="1:20" ht="12.75">
      <c r="A47" s="45"/>
      <c r="B47" s="46"/>
      <c r="C47" s="47"/>
      <c r="D47" s="47"/>
      <c r="E47" s="47"/>
      <c r="F47" s="48"/>
      <c r="G47" s="48"/>
      <c r="H47" s="48"/>
      <c r="I47" s="49"/>
      <c r="J47" s="50"/>
      <c r="K47" s="51"/>
      <c r="L47" s="51"/>
      <c r="M47" s="25">
        <f t="shared" si="0"/>
        <v>0</v>
      </c>
      <c r="N47" s="52"/>
      <c r="O47" s="26" t="e">
        <f t="shared" si="1"/>
        <v>#DIV/0!</v>
      </c>
      <c r="P47" s="25" t="e">
        <f t="shared" si="2"/>
        <v>#DIV/0!</v>
      </c>
      <c r="Q47" s="26" t="e">
        <f t="shared" si="3"/>
        <v>#DIV/0!</v>
      </c>
      <c r="R47" s="26">
        <f t="shared" si="4"/>
        <v>0</v>
      </c>
      <c r="S47" s="53"/>
      <c r="T47" s="53"/>
    </row>
    <row r="48" spans="1:20" ht="12.75">
      <c r="A48" s="45"/>
      <c r="B48" s="46"/>
      <c r="C48" s="47"/>
      <c r="D48" s="47"/>
      <c r="E48" s="47"/>
      <c r="F48" s="48"/>
      <c r="G48" s="48"/>
      <c r="H48" s="48"/>
      <c r="I48" s="49"/>
      <c r="J48" s="50"/>
      <c r="K48" s="51"/>
      <c r="L48" s="51"/>
      <c r="M48" s="25">
        <f t="shared" si="0"/>
        <v>0</v>
      </c>
      <c r="N48" s="52"/>
      <c r="O48" s="26" t="e">
        <f t="shared" si="1"/>
        <v>#DIV/0!</v>
      </c>
      <c r="P48" s="25" t="e">
        <f t="shared" si="2"/>
        <v>#DIV/0!</v>
      </c>
      <c r="Q48" s="26" t="e">
        <f t="shared" si="3"/>
        <v>#DIV/0!</v>
      </c>
      <c r="R48" s="26">
        <f t="shared" si="4"/>
        <v>0</v>
      </c>
      <c r="S48" s="53"/>
      <c r="T48" s="53"/>
    </row>
    <row r="49" spans="1:20" ht="12.75">
      <c r="A49" s="45"/>
      <c r="B49" s="46"/>
      <c r="C49" s="47"/>
      <c r="D49" s="47"/>
      <c r="E49" s="47"/>
      <c r="F49" s="48"/>
      <c r="G49" s="48"/>
      <c r="H49" s="48"/>
      <c r="I49" s="49"/>
      <c r="J49" s="50"/>
      <c r="K49" s="51"/>
      <c r="L49" s="51"/>
      <c r="M49" s="25">
        <f t="shared" si="0"/>
        <v>0</v>
      </c>
      <c r="N49" s="52"/>
      <c r="O49" s="26" t="e">
        <f t="shared" si="1"/>
        <v>#DIV/0!</v>
      </c>
      <c r="P49" s="25" t="e">
        <f t="shared" si="2"/>
        <v>#DIV/0!</v>
      </c>
      <c r="Q49" s="26" t="e">
        <f t="shared" si="3"/>
        <v>#DIV/0!</v>
      </c>
      <c r="R49" s="26">
        <f t="shared" si="4"/>
        <v>0</v>
      </c>
      <c r="S49" s="53"/>
      <c r="T49" s="53"/>
    </row>
    <row r="50" spans="1:20" ht="12.75">
      <c r="A50" s="45"/>
      <c r="B50" s="46"/>
      <c r="C50" s="47"/>
      <c r="D50" s="47"/>
      <c r="E50" s="47"/>
      <c r="F50" s="48"/>
      <c r="G50" s="48"/>
      <c r="H50" s="48"/>
      <c r="I50" s="49"/>
      <c r="J50" s="50"/>
      <c r="K50" s="51"/>
      <c r="L50" s="51"/>
      <c r="M50" s="25">
        <f t="shared" si="0"/>
        <v>0</v>
      </c>
      <c r="N50" s="52"/>
      <c r="O50" s="26" t="e">
        <f t="shared" si="1"/>
        <v>#DIV/0!</v>
      </c>
      <c r="P50" s="25" t="e">
        <f t="shared" si="2"/>
        <v>#DIV/0!</v>
      </c>
      <c r="Q50" s="26" t="e">
        <f t="shared" si="3"/>
        <v>#DIV/0!</v>
      </c>
      <c r="R50" s="26">
        <f t="shared" si="4"/>
        <v>0</v>
      </c>
      <c r="S50" s="53"/>
      <c r="T50" s="53"/>
    </row>
    <row r="51" spans="1:20" ht="12.75">
      <c r="A51" s="45"/>
      <c r="B51" s="46"/>
      <c r="C51" s="47"/>
      <c r="D51" s="47"/>
      <c r="E51" s="47"/>
      <c r="F51" s="48"/>
      <c r="G51" s="48"/>
      <c r="H51" s="48"/>
      <c r="I51" s="49"/>
      <c r="J51" s="50"/>
      <c r="K51" s="51"/>
      <c r="L51" s="51"/>
      <c r="M51" s="25">
        <f t="shared" si="0"/>
        <v>0</v>
      </c>
      <c r="N51" s="52"/>
      <c r="O51" s="26" t="e">
        <f t="shared" si="1"/>
        <v>#DIV/0!</v>
      </c>
      <c r="P51" s="25" t="e">
        <f t="shared" si="2"/>
        <v>#DIV/0!</v>
      </c>
      <c r="Q51" s="26" t="e">
        <f t="shared" si="3"/>
        <v>#DIV/0!</v>
      </c>
      <c r="R51" s="26">
        <f t="shared" si="4"/>
        <v>0</v>
      </c>
      <c r="S51" s="53"/>
      <c r="T51" s="53"/>
    </row>
    <row r="52" spans="1:20" ht="12.75">
      <c r="A52" s="45"/>
      <c r="B52" s="46"/>
      <c r="C52" s="47"/>
      <c r="D52" s="47"/>
      <c r="E52" s="47"/>
      <c r="F52" s="48"/>
      <c r="G52" s="48"/>
      <c r="H52" s="48"/>
      <c r="I52" s="49"/>
      <c r="J52" s="50"/>
      <c r="K52" s="51"/>
      <c r="L52" s="51"/>
      <c r="M52" s="25">
        <f t="shared" si="0"/>
        <v>0</v>
      </c>
      <c r="N52" s="52"/>
      <c r="O52" s="26" t="e">
        <f t="shared" si="1"/>
        <v>#DIV/0!</v>
      </c>
      <c r="P52" s="25" t="e">
        <f t="shared" si="2"/>
        <v>#DIV/0!</v>
      </c>
      <c r="Q52" s="26" t="e">
        <f t="shared" si="3"/>
        <v>#DIV/0!</v>
      </c>
      <c r="R52" s="26">
        <f t="shared" si="4"/>
        <v>0</v>
      </c>
      <c r="S52" s="53"/>
      <c r="T52" s="53"/>
    </row>
    <row r="53" spans="1:20" ht="12.75">
      <c r="A53" s="45"/>
      <c r="B53" s="46"/>
      <c r="C53" s="47"/>
      <c r="D53" s="47"/>
      <c r="E53" s="47"/>
      <c r="F53" s="48"/>
      <c r="G53" s="48"/>
      <c r="H53" s="48"/>
      <c r="I53" s="49"/>
      <c r="J53" s="50"/>
      <c r="K53" s="51"/>
      <c r="L53" s="51"/>
      <c r="M53" s="25">
        <f t="shared" si="0"/>
        <v>0</v>
      </c>
      <c r="N53" s="52"/>
      <c r="O53" s="26" t="e">
        <f t="shared" si="1"/>
        <v>#DIV/0!</v>
      </c>
      <c r="P53" s="25" t="e">
        <f t="shared" si="2"/>
        <v>#DIV/0!</v>
      </c>
      <c r="Q53" s="26" t="e">
        <f t="shared" si="3"/>
        <v>#DIV/0!</v>
      </c>
      <c r="R53" s="26">
        <f t="shared" si="4"/>
        <v>0</v>
      </c>
      <c r="S53" s="53"/>
      <c r="T53" s="53"/>
    </row>
    <row r="54" spans="1:20" ht="12.75">
      <c r="A54" s="45"/>
      <c r="B54" s="46"/>
      <c r="C54" s="47"/>
      <c r="D54" s="47"/>
      <c r="E54" s="47"/>
      <c r="F54" s="48"/>
      <c r="G54" s="48"/>
      <c r="H54" s="48"/>
      <c r="I54" s="49"/>
      <c r="J54" s="50"/>
      <c r="K54" s="51"/>
      <c r="L54" s="51"/>
      <c r="M54" s="25">
        <f t="shared" si="0"/>
        <v>0</v>
      </c>
      <c r="N54" s="52"/>
      <c r="O54" s="26" t="e">
        <f t="shared" si="1"/>
        <v>#DIV/0!</v>
      </c>
      <c r="P54" s="25" t="e">
        <f t="shared" si="2"/>
        <v>#DIV/0!</v>
      </c>
      <c r="Q54" s="26" t="e">
        <f t="shared" si="3"/>
        <v>#DIV/0!</v>
      </c>
      <c r="R54" s="26">
        <f t="shared" si="4"/>
        <v>0</v>
      </c>
      <c r="S54" s="53"/>
      <c r="T54" s="53"/>
    </row>
    <row r="55" spans="1:20" ht="12.75">
      <c r="A55" s="45"/>
      <c r="B55" s="46"/>
      <c r="C55" s="47"/>
      <c r="D55" s="47"/>
      <c r="E55" s="47"/>
      <c r="F55" s="48"/>
      <c r="G55" s="48"/>
      <c r="H55" s="48"/>
      <c r="I55" s="49"/>
      <c r="J55" s="50"/>
      <c r="K55" s="51"/>
      <c r="L55" s="51"/>
      <c r="M55" s="25">
        <f t="shared" si="0"/>
        <v>0</v>
      </c>
      <c r="N55" s="52"/>
      <c r="O55" s="26" t="e">
        <f t="shared" si="1"/>
        <v>#DIV/0!</v>
      </c>
      <c r="P55" s="25" t="e">
        <f t="shared" si="2"/>
        <v>#DIV/0!</v>
      </c>
      <c r="Q55" s="26" t="e">
        <f t="shared" si="3"/>
        <v>#DIV/0!</v>
      </c>
      <c r="R55" s="26">
        <f t="shared" si="4"/>
        <v>0</v>
      </c>
      <c r="S55" s="53"/>
      <c r="T55" s="53"/>
    </row>
    <row r="56" spans="1:20" ht="12.75">
      <c r="A56" s="45"/>
      <c r="B56" s="46"/>
      <c r="C56" s="47"/>
      <c r="D56" s="47"/>
      <c r="E56" s="47"/>
      <c r="F56" s="48"/>
      <c r="G56" s="48"/>
      <c r="H56" s="48"/>
      <c r="I56" s="49"/>
      <c r="J56" s="50"/>
      <c r="K56" s="51"/>
      <c r="L56" s="51"/>
      <c r="M56" s="25">
        <f t="shared" si="0"/>
        <v>0</v>
      </c>
      <c r="N56" s="52"/>
      <c r="O56" s="26" t="e">
        <f t="shared" si="1"/>
        <v>#DIV/0!</v>
      </c>
      <c r="P56" s="25" t="e">
        <f t="shared" si="2"/>
        <v>#DIV/0!</v>
      </c>
      <c r="Q56" s="26" t="e">
        <f t="shared" si="3"/>
        <v>#DIV/0!</v>
      </c>
      <c r="R56" s="26">
        <f t="shared" si="4"/>
        <v>0</v>
      </c>
      <c r="S56" s="53"/>
      <c r="T56" s="53"/>
    </row>
    <row r="57" spans="1:20" ht="12.75">
      <c r="A57" s="45"/>
      <c r="B57" s="46"/>
      <c r="C57" s="47"/>
      <c r="D57" s="47"/>
      <c r="E57" s="47"/>
      <c r="F57" s="48"/>
      <c r="G57" s="48"/>
      <c r="H57" s="48"/>
      <c r="I57" s="49"/>
      <c r="J57" s="50"/>
      <c r="K57" s="51"/>
      <c r="L57" s="51"/>
      <c r="M57" s="25">
        <f t="shared" si="0"/>
        <v>0</v>
      </c>
      <c r="N57" s="52"/>
      <c r="O57" s="26" t="e">
        <f t="shared" si="1"/>
        <v>#DIV/0!</v>
      </c>
      <c r="P57" s="25" t="e">
        <f t="shared" si="2"/>
        <v>#DIV/0!</v>
      </c>
      <c r="Q57" s="26" t="e">
        <f t="shared" si="3"/>
        <v>#DIV/0!</v>
      </c>
      <c r="R57" s="26">
        <f t="shared" si="4"/>
        <v>0</v>
      </c>
      <c r="S57" s="53"/>
      <c r="T57" s="53"/>
    </row>
    <row r="58" spans="1:20" ht="12.75">
      <c r="A58" s="45"/>
      <c r="B58" s="46"/>
      <c r="C58" s="47"/>
      <c r="D58" s="47"/>
      <c r="E58" s="47"/>
      <c r="F58" s="48"/>
      <c r="G58" s="48"/>
      <c r="H58" s="48"/>
      <c r="I58" s="49"/>
      <c r="J58" s="50"/>
      <c r="K58" s="51"/>
      <c r="L58" s="51"/>
      <c r="M58" s="25">
        <f t="shared" si="0"/>
        <v>0</v>
      </c>
      <c r="N58" s="52"/>
      <c r="O58" s="26" t="e">
        <f t="shared" si="1"/>
        <v>#DIV/0!</v>
      </c>
      <c r="P58" s="25" t="e">
        <f t="shared" si="2"/>
        <v>#DIV/0!</v>
      </c>
      <c r="Q58" s="26" t="e">
        <f t="shared" si="3"/>
        <v>#DIV/0!</v>
      </c>
      <c r="R58" s="26">
        <f t="shared" si="4"/>
        <v>0</v>
      </c>
      <c r="S58" s="53"/>
      <c r="T58" s="53"/>
    </row>
    <row r="59" spans="1:20" ht="12.75">
      <c r="A59" s="45"/>
      <c r="B59" s="46"/>
      <c r="C59" s="47"/>
      <c r="D59" s="47"/>
      <c r="E59" s="47"/>
      <c r="F59" s="48"/>
      <c r="G59" s="48"/>
      <c r="H59" s="48"/>
      <c r="I59" s="49"/>
      <c r="J59" s="50"/>
      <c r="K59" s="51"/>
      <c r="L59" s="51"/>
      <c r="M59" s="25">
        <f t="shared" si="0"/>
        <v>0</v>
      </c>
      <c r="N59" s="52"/>
      <c r="O59" s="26" t="e">
        <f t="shared" si="1"/>
        <v>#DIV/0!</v>
      </c>
      <c r="P59" s="25" t="e">
        <f t="shared" si="2"/>
        <v>#DIV/0!</v>
      </c>
      <c r="Q59" s="26" t="e">
        <f t="shared" si="3"/>
        <v>#DIV/0!</v>
      </c>
      <c r="R59" s="26">
        <f t="shared" si="4"/>
        <v>0</v>
      </c>
      <c r="S59" s="53"/>
      <c r="T59" s="53"/>
    </row>
    <row r="60" spans="1:20" ht="12.75">
      <c r="A60" s="45"/>
      <c r="B60" s="46"/>
      <c r="C60" s="47"/>
      <c r="D60" s="47"/>
      <c r="E60" s="47"/>
      <c r="F60" s="48"/>
      <c r="G60" s="48"/>
      <c r="H60" s="48"/>
      <c r="I60" s="49"/>
      <c r="J60" s="50"/>
      <c r="K60" s="51"/>
      <c r="L60" s="51"/>
      <c r="M60" s="25">
        <f t="shared" si="0"/>
        <v>0</v>
      </c>
      <c r="N60" s="52"/>
      <c r="O60" s="26" t="e">
        <f t="shared" si="1"/>
        <v>#DIV/0!</v>
      </c>
      <c r="P60" s="25" t="e">
        <f t="shared" si="2"/>
        <v>#DIV/0!</v>
      </c>
      <c r="Q60" s="26" t="e">
        <f t="shared" si="3"/>
        <v>#DIV/0!</v>
      </c>
      <c r="R60" s="26">
        <f t="shared" si="4"/>
        <v>0</v>
      </c>
      <c r="S60" s="53"/>
      <c r="T60" s="53"/>
    </row>
    <row r="61" spans="1:20" ht="12.75">
      <c r="A61" s="45"/>
      <c r="B61" s="46"/>
      <c r="C61" s="47"/>
      <c r="D61" s="47"/>
      <c r="E61" s="47"/>
      <c r="F61" s="48"/>
      <c r="G61" s="48"/>
      <c r="H61" s="48"/>
      <c r="I61" s="49"/>
      <c r="J61" s="50"/>
      <c r="K61" s="51"/>
      <c r="L61" s="51"/>
      <c r="M61" s="25">
        <f t="shared" si="0"/>
        <v>0</v>
      </c>
      <c r="N61" s="52"/>
      <c r="O61" s="26" t="e">
        <f t="shared" si="1"/>
        <v>#DIV/0!</v>
      </c>
      <c r="P61" s="25" t="e">
        <f t="shared" si="2"/>
        <v>#DIV/0!</v>
      </c>
      <c r="Q61" s="26" t="e">
        <f t="shared" si="3"/>
        <v>#DIV/0!</v>
      </c>
      <c r="R61" s="26">
        <f t="shared" si="4"/>
        <v>0</v>
      </c>
      <c r="S61" s="53"/>
      <c r="T61" s="53"/>
    </row>
    <row r="62" spans="1:20" ht="12.75">
      <c r="A62" s="45"/>
      <c r="B62" s="46"/>
      <c r="C62" s="47"/>
      <c r="D62" s="47"/>
      <c r="E62" s="47"/>
      <c r="F62" s="48"/>
      <c r="G62" s="48"/>
      <c r="H62" s="48"/>
      <c r="I62" s="49"/>
      <c r="J62" s="50"/>
      <c r="K62" s="51"/>
      <c r="L62" s="51"/>
      <c r="M62" s="25">
        <f t="shared" si="0"/>
        <v>0</v>
      </c>
      <c r="N62" s="52"/>
      <c r="O62" s="26" t="e">
        <f t="shared" si="1"/>
        <v>#DIV/0!</v>
      </c>
      <c r="P62" s="25" t="e">
        <f t="shared" si="2"/>
        <v>#DIV/0!</v>
      </c>
      <c r="Q62" s="26" t="e">
        <f t="shared" si="3"/>
        <v>#DIV/0!</v>
      </c>
      <c r="R62" s="26">
        <f t="shared" si="4"/>
        <v>0</v>
      </c>
      <c r="S62" s="53"/>
      <c r="T62" s="53"/>
    </row>
    <row r="63" spans="1:20" ht="12.75">
      <c r="A63" s="45"/>
      <c r="B63" s="46"/>
      <c r="C63" s="47"/>
      <c r="D63" s="47"/>
      <c r="E63" s="47"/>
      <c r="F63" s="48"/>
      <c r="G63" s="48"/>
      <c r="H63" s="48"/>
      <c r="I63" s="49"/>
      <c r="J63" s="50"/>
      <c r="K63" s="51"/>
      <c r="L63" s="51"/>
      <c r="M63" s="25">
        <f t="shared" si="0"/>
        <v>0</v>
      </c>
      <c r="N63" s="52"/>
      <c r="O63" s="26" t="e">
        <f t="shared" si="1"/>
        <v>#DIV/0!</v>
      </c>
      <c r="P63" s="25" t="e">
        <f t="shared" si="2"/>
        <v>#DIV/0!</v>
      </c>
      <c r="Q63" s="26" t="e">
        <f t="shared" si="3"/>
        <v>#DIV/0!</v>
      </c>
      <c r="R63" s="26">
        <f t="shared" si="4"/>
        <v>0</v>
      </c>
      <c r="S63" s="53"/>
      <c r="T63" s="53"/>
    </row>
    <row r="64" spans="1:20" ht="12.75">
      <c r="A64" s="45"/>
      <c r="B64" s="46"/>
      <c r="C64" s="47"/>
      <c r="D64" s="47"/>
      <c r="E64" s="47"/>
      <c r="F64" s="48"/>
      <c r="G64" s="48"/>
      <c r="H64" s="48"/>
      <c r="I64" s="49"/>
      <c r="J64" s="50"/>
      <c r="K64" s="51"/>
      <c r="L64" s="51"/>
      <c r="M64" s="25">
        <f t="shared" si="0"/>
        <v>0</v>
      </c>
      <c r="N64" s="52"/>
      <c r="O64" s="26" t="e">
        <f t="shared" si="1"/>
        <v>#DIV/0!</v>
      </c>
      <c r="P64" s="25" t="e">
        <f t="shared" si="2"/>
        <v>#DIV/0!</v>
      </c>
      <c r="Q64" s="26" t="e">
        <f t="shared" si="3"/>
        <v>#DIV/0!</v>
      </c>
      <c r="R64" s="26">
        <f t="shared" si="4"/>
        <v>0</v>
      </c>
      <c r="S64" s="53"/>
      <c r="T64" s="53"/>
    </row>
    <row r="65" spans="1:20" ht="12.75">
      <c r="A65" s="45"/>
      <c r="B65" s="46"/>
      <c r="C65" s="47"/>
      <c r="D65" s="47"/>
      <c r="E65" s="47"/>
      <c r="F65" s="48"/>
      <c r="G65" s="48"/>
      <c r="H65" s="48"/>
      <c r="I65" s="49"/>
      <c r="J65" s="50"/>
      <c r="K65" s="51"/>
      <c r="L65" s="51"/>
      <c r="M65" s="25">
        <f t="shared" si="0"/>
        <v>0</v>
      </c>
      <c r="N65" s="52"/>
      <c r="O65" s="26" t="e">
        <f t="shared" si="1"/>
        <v>#DIV/0!</v>
      </c>
      <c r="P65" s="25" t="e">
        <f t="shared" si="2"/>
        <v>#DIV/0!</v>
      </c>
      <c r="Q65" s="26" t="e">
        <f t="shared" si="3"/>
        <v>#DIV/0!</v>
      </c>
      <c r="R65" s="26">
        <f t="shared" si="4"/>
        <v>0</v>
      </c>
      <c r="S65" s="53"/>
      <c r="T65" s="53"/>
    </row>
    <row r="66" spans="1:20" ht="12.75">
      <c r="A66" s="45"/>
      <c r="B66" s="46"/>
      <c r="C66" s="47"/>
      <c r="D66" s="47"/>
      <c r="E66" s="47"/>
      <c r="F66" s="48"/>
      <c r="G66" s="48"/>
      <c r="H66" s="48"/>
      <c r="I66" s="49"/>
      <c r="J66" s="50"/>
      <c r="K66" s="51"/>
      <c r="L66" s="51"/>
      <c r="M66" s="25">
        <f>(+L66-K66)/7</f>
        <v>0</v>
      </c>
      <c r="N66" s="52"/>
      <c r="O66" s="26" t="e">
        <f>IF((N66/J66)*100&gt;100,100,(N66/J66)*100)</f>
        <v>#DIV/0!</v>
      </c>
      <c r="P66" s="25" t="e">
        <f t="shared" si="2"/>
        <v>#DIV/0!</v>
      </c>
      <c r="Q66" s="26" t="e">
        <f t="shared" si="3"/>
        <v>#DIV/0!</v>
      </c>
      <c r="R66" s="26">
        <f t="shared" si="4"/>
        <v>0</v>
      </c>
      <c r="S66" s="53"/>
      <c r="T66" s="53"/>
    </row>
    <row r="67" spans="1:20" ht="12.75">
      <c r="A67" s="45"/>
      <c r="B67" s="46"/>
      <c r="C67" s="47"/>
      <c r="D67" s="47"/>
      <c r="E67" s="47"/>
      <c r="F67" s="48"/>
      <c r="G67" s="48"/>
      <c r="H67" s="48"/>
      <c r="I67" s="49"/>
      <c r="J67" s="50"/>
      <c r="K67" s="51"/>
      <c r="L67" s="51"/>
      <c r="M67" s="25">
        <f>(+L67-K67)/7</f>
        <v>0</v>
      </c>
      <c r="N67" s="52"/>
      <c r="O67" s="26" t="e">
        <f>IF((N67/J67)*100&gt;100,100,(N67/J67)*100)</f>
        <v>#DIV/0!</v>
      </c>
      <c r="P67" s="25" t="e">
        <f t="shared" si="2"/>
        <v>#DIV/0!</v>
      </c>
      <c r="Q67" s="26" t="e">
        <f t="shared" si="3"/>
        <v>#DIV/0!</v>
      </c>
      <c r="R67" s="26">
        <f t="shared" si="4"/>
        <v>0</v>
      </c>
      <c r="S67" s="53"/>
      <c r="T67" s="53"/>
    </row>
    <row r="68" spans="1:32" ht="12.75">
      <c r="A68" s="45"/>
      <c r="B68" s="46"/>
      <c r="C68" s="47"/>
      <c r="D68" s="47"/>
      <c r="E68" s="47"/>
      <c r="F68" s="48"/>
      <c r="G68" s="48"/>
      <c r="H68" s="48"/>
      <c r="I68" s="49"/>
      <c r="J68" s="50"/>
      <c r="K68" s="51"/>
      <c r="L68" s="51"/>
      <c r="M68" s="25">
        <f>(+L68-K68)/7</f>
        <v>0</v>
      </c>
      <c r="N68" s="52"/>
      <c r="O68" s="26" t="e">
        <f>IF((N68/J68)*100&gt;100,100,(N68/J68)*100)</f>
        <v>#DIV/0!</v>
      </c>
      <c r="P68" s="25" t="e">
        <f>+(M68*O68)/100</f>
        <v>#DIV/0!</v>
      </c>
      <c r="Q68" s="26" t="e">
        <f>IF(L68&lt;=$S$8,P68,0)</f>
        <v>#DIV/0!</v>
      </c>
      <c r="R68" s="26">
        <f>IF($S$8&gt;=L68,M68,0)</f>
        <v>0</v>
      </c>
      <c r="S68" s="53"/>
      <c r="T68" s="53"/>
      <c r="AF68" s="22">
        <v>1</v>
      </c>
    </row>
    <row r="69" spans="1:20" ht="12.75">
      <c r="A69" s="45"/>
      <c r="B69" s="46"/>
      <c r="C69" s="47"/>
      <c r="D69" s="47"/>
      <c r="E69" s="47"/>
      <c r="F69" s="48"/>
      <c r="G69" s="48"/>
      <c r="H69" s="48"/>
      <c r="I69" s="49"/>
      <c r="J69" s="50"/>
      <c r="K69" s="51"/>
      <c r="L69" s="51"/>
      <c r="M69" s="25">
        <f>(+L69-K69)/7</f>
        <v>0</v>
      </c>
      <c r="N69" s="52"/>
      <c r="O69" s="26" t="e">
        <f>IF((N69/J69)*100&gt;100,100,(N69/J69)*100)</f>
        <v>#DIV/0!</v>
      </c>
      <c r="P69" s="25" t="e">
        <f>+(M69*O69)/100</f>
        <v>#DIV/0!</v>
      </c>
      <c r="Q69" s="26" t="e">
        <f>IF(L69&lt;=$S$8,P69,0)</f>
        <v>#DIV/0!</v>
      </c>
      <c r="R69" s="26">
        <f>IF($S$8&gt;=L69,M69,0)</f>
        <v>0</v>
      </c>
      <c r="S69" s="53"/>
      <c r="T69" s="53"/>
    </row>
    <row r="70" spans="1:20" ht="12.75">
      <c r="A70" s="45"/>
      <c r="B70" s="46"/>
      <c r="C70" s="47"/>
      <c r="D70" s="47"/>
      <c r="E70" s="47"/>
      <c r="F70" s="48"/>
      <c r="G70" s="48"/>
      <c r="H70" s="48"/>
      <c r="I70" s="49"/>
      <c r="J70" s="50"/>
      <c r="K70" s="51"/>
      <c r="L70" s="51"/>
      <c r="M70" s="25">
        <f>(+L70-K70)/7</f>
        <v>0</v>
      </c>
      <c r="N70" s="52"/>
      <c r="O70" s="26" t="e">
        <f>IF((N70/J70)*100&gt;100,100,(N70/J70)*100)</f>
        <v>#DIV/0!</v>
      </c>
      <c r="P70" s="25" t="e">
        <f>+(M70*O70)/100</f>
        <v>#DIV/0!</v>
      </c>
      <c r="Q70" s="26" t="e">
        <f>IF(L70&lt;=$S$8,P70,0)</f>
        <v>#DIV/0!</v>
      </c>
      <c r="R70" s="26">
        <f>IF($S$8&gt;=L70,M70,0)</f>
        <v>0</v>
      </c>
      <c r="S70" s="53"/>
      <c r="T70" s="53"/>
    </row>
    <row r="71" spans="1:20" s="24" customFormat="1" ht="12.75">
      <c r="A71" s="27"/>
      <c r="B71" s="27"/>
      <c r="C71" s="27"/>
      <c r="D71" s="27"/>
      <c r="E71" s="27"/>
      <c r="F71" s="27"/>
      <c r="G71" s="27"/>
      <c r="H71" s="27"/>
      <c r="I71" s="27"/>
      <c r="J71" s="28"/>
      <c r="K71" s="28"/>
      <c r="L71" s="28"/>
      <c r="M71" s="29"/>
      <c r="N71" s="28"/>
      <c r="O71" s="28"/>
      <c r="P71" s="30" t="e">
        <f>SUM(P11:P68)</f>
        <v>#DIV/0!</v>
      </c>
      <c r="Q71" s="30" t="e">
        <f>SUM(Q11:Q68)</f>
        <v>#DIV/0!</v>
      </c>
      <c r="R71" s="30">
        <f>SUM(R11:R68)</f>
        <v>0</v>
      </c>
      <c r="S71" s="27"/>
      <c r="T71" s="27"/>
    </row>
    <row r="72" spans="1:5" ht="12.75">
      <c r="A72" s="24"/>
      <c r="D72" s="31"/>
      <c r="E72" s="31"/>
    </row>
    <row r="73" spans="3:5" ht="12.75">
      <c r="C73" s="31"/>
      <c r="D73" s="31"/>
      <c r="E73" s="31"/>
    </row>
    <row r="74" spans="6:20" ht="12.75" hidden="1">
      <c r="F74" s="24"/>
      <c r="G74" s="24"/>
      <c r="H74" s="24"/>
      <c r="I74" s="24"/>
      <c r="M74" s="172" t="s">
        <v>56</v>
      </c>
      <c r="N74" s="172"/>
      <c r="O74" s="172"/>
      <c r="P74" s="172"/>
      <c r="Q74" s="172"/>
      <c r="R74" s="172"/>
      <c r="S74" s="172"/>
      <c r="T74" s="172"/>
    </row>
    <row r="75" spans="6:20" ht="12.75" hidden="1">
      <c r="F75" s="24"/>
      <c r="G75" s="24"/>
      <c r="H75" s="24"/>
      <c r="I75" s="24"/>
      <c r="M75" s="179" t="s">
        <v>28</v>
      </c>
      <c r="N75" s="179"/>
      <c r="O75" s="179"/>
      <c r="P75" s="179"/>
      <c r="Q75" s="179"/>
      <c r="R75" s="179"/>
      <c r="S75" s="179"/>
      <c r="T75" s="179"/>
    </row>
    <row r="76" spans="6:20" ht="12.75" hidden="1">
      <c r="F76" s="24"/>
      <c r="G76" s="24"/>
      <c r="H76" s="24"/>
      <c r="I76" s="24"/>
      <c r="M76" s="181" t="s">
        <v>29</v>
      </c>
      <c r="N76" s="181"/>
      <c r="O76" s="181"/>
      <c r="P76" s="181"/>
      <c r="Q76" s="181"/>
      <c r="R76" s="175" t="s">
        <v>34</v>
      </c>
      <c r="S76" s="175"/>
      <c r="T76" s="33">
        <f>+R71</f>
        <v>0</v>
      </c>
    </row>
    <row r="77" spans="6:20" ht="12.75" hidden="1">
      <c r="F77" s="24"/>
      <c r="G77" s="24"/>
      <c r="H77" s="24"/>
      <c r="I77" s="24"/>
      <c r="M77" s="181" t="s">
        <v>30</v>
      </c>
      <c r="N77" s="181"/>
      <c r="O77" s="181"/>
      <c r="P77" s="181"/>
      <c r="Q77" s="181"/>
      <c r="R77" s="175" t="s">
        <v>35</v>
      </c>
      <c r="S77" s="175"/>
      <c r="T77" s="33">
        <f>SUM(M11:M68)</f>
        <v>0</v>
      </c>
    </row>
    <row r="78" spans="6:20" ht="12.75" hidden="1">
      <c r="F78" s="24"/>
      <c r="G78" s="24"/>
      <c r="H78" s="24"/>
      <c r="I78" s="24"/>
      <c r="M78" s="181" t="s">
        <v>32</v>
      </c>
      <c r="N78" s="181"/>
      <c r="O78" s="181"/>
      <c r="P78" s="181"/>
      <c r="Q78" s="181"/>
      <c r="R78" s="180" t="s">
        <v>27</v>
      </c>
      <c r="S78" s="180"/>
      <c r="T78" s="34" t="e">
        <f>IF(Q71=0,0,+Q71/T76)</f>
        <v>#DIV/0!</v>
      </c>
    </row>
    <row r="79" spans="8:20" ht="12.75" hidden="1">
      <c r="H79" s="23"/>
      <c r="M79" s="181" t="s">
        <v>31</v>
      </c>
      <c r="N79" s="181"/>
      <c r="O79" s="181"/>
      <c r="P79" s="181"/>
      <c r="Q79" s="181"/>
      <c r="R79" s="180" t="s">
        <v>33</v>
      </c>
      <c r="S79" s="180"/>
      <c r="T79" s="34" t="e">
        <f>IF(P71=0,0,+P71/T77)</f>
        <v>#DIV/0!</v>
      </c>
    </row>
    <row r="80" spans="2:4" ht="12.75">
      <c r="B80" s="178" t="s">
        <v>53</v>
      </c>
      <c r="C80" s="178"/>
      <c r="D80" s="23"/>
    </row>
    <row r="81" spans="2:4" ht="12.75">
      <c r="B81" s="35"/>
      <c r="C81" s="36" t="s">
        <v>50</v>
      </c>
      <c r="D81" s="23"/>
    </row>
    <row r="82" spans="2:3" ht="12.75">
      <c r="B82" s="37"/>
      <c r="C82" s="38" t="s">
        <v>55</v>
      </c>
    </row>
    <row r="83" spans="2:3" ht="12.75">
      <c r="B83" s="39"/>
      <c r="C83" s="36" t="s">
        <v>51</v>
      </c>
    </row>
    <row r="84" spans="2:12" ht="12.75">
      <c r="B84" s="40"/>
      <c r="C84" s="36" t="s">
        <v>52</v>
      </c>
      <c r="L84" s="41" t="s">
        <v>54</v>
      </c>
    </row>
    <row r="85" spans="2:3" ht="12.75">
      <c r="B85" s="23"/>
      <c r="C85" s="23"/>
    </row>
  </sheetData>
  <sheetProtection password="D00D" sheet="1"/>
  <mergeCells count="49">
    <mergeCell ref="F9:F10"/>
    <mergeCell ref="B80:C80"/>
    <mergeCell ref="M75:T75"/>
    <mergeCell ref="R79:S79"/>
    <mergeCell ref="R78:S78"/>
    <mergeCell ref="M78:Q78"/>
    <mergeCell ref="M79:Q79"/>
    <mergeCell ref="R77:S77"/>
    <mergeCell ref="M76:Q76"/>
    <mergeCell ref="M77:Q77"/>
    <mergeCell ref="R76:S76"/>
    <mergeCell ref="I9:I10"/>
    <mergeCell ref="R9:R10"/>
    <mergeCell ref="P9:P10"/>
    <mergeCell ref="K9:K10"/>
    <mergeCell ref="L9:L10"/>
    <mergeCell ref="S9:T9"/>
    <mergeCell ref="Q9:Q10"/>
    <mergeCell ref="M9:M10"/>
    <mergeCell ref="N9:N10"/>
    <mergeCell ref="J9:J10"/>
    <mergeCell ref="A9:A10"/>
    <mergeCell ref="B9:B10"/>
    <mergeCell ref="G9:G10"/>
    <mergeCell ref="H9:H10"/>
    <mergeCell ref="M74:T74"/>
    <mergeCell ref="O9:O10"/>
    <mergeCell ref="C9:C10"/>
    <mergeCell ref="D9:D10"/>
    <mergeCell ref="E9:E10"/>
    <mergeCell ref="S8:T8"/>
    <mergeCell ref="A1:T1"/>
    <mergeCell ref="A2:T2"/>
    <mergeCell ref="A4:B4"/>
    <mergeCell ref="A5:B5"/>
    <mergeCell ref="O8:R8"/>
    <mergeCell ref="P4:T4"/>
    <mergeCell ref="A6:T6"/>
    <mergeCell ref="A8:N8"/>
    <mergeCell ref="A7:N7"/>
    <mergeCell ref="O7:R7"/>
    <mergeCell ref="S7:T7"/>
    <mergeCell ref="I5:T5"/>
    <mergeCell ref="A3:T3"/>
    <mergeCell ref="C4:F4"/>
    <mergeCell ref="G4:H4"/>
    <mergeCell ref="I4:N4"/>
    <mergeCell ref="C5:F5"/>
    <mergeCell ref="G5:H5"/>
  </mergeCells>
  <dataValidations count="1">
    <dataValidation type="decimal" operator="greaterThan" allowBlank="1" showInputMessage="1" showErrorMessage="1" sqref="N77:N65536 J9:J65536 N9 N11:N73">
      <formula1>0</formula1>
    </dataValidation>
  </dataValidations>
  <printOptions/>
  <pageMargins left="0.75" right="0.75" top="1" bottom="1" header="0" footer="0"/>
  <pageSetup horizontalDpi="120" verticalDpi="12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MIGUEL</cp:lastModifiedBy>
  <cp:lastPrinted>2018-12-27T19:04:28Z</cp:lastPrinted>
  <dcterms:created xsi:type="dcterms:W3CDTF">2003-11-14T08:59:56Z</dcterms:created>
  <dcterms:modified xsi:type="dcterms:W3CDTF">2018-12-27T20:02:48Z</dcterms:modified>
  <cp:category/>
  <cp:version/>
  <cp:contentType/>
  <cp:contentStatus/>
</cp:coreProperties>
</file>