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OL INTERNO\Desktop\informes a diciembre\15 Seguimiento Plan de mejoramiento 16 hallazgos\"/>
    </mc:Choice>
  </mc:AlternateContent>
  <bookViews>
    <workbookView xWindow="0" yWindow="0" windowWidth="28800" windowHeight="12135"/>
  </bookViews>
  <sheets>
    <sheet name="avance plan de mejoram "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8" i="1" l="1"/>
  <c r="O28" i="1"/>
  <c r="M28" i="1"/>
  <c r="P28" i="1" s="1"/>
  <c r="Q28" i="1" s="1"/>
  <c r="O27" i="1"/>
  <c r="P27" i="1" s="1"/>
  <c r="Q27" i="1" s="1"/>
  <c r="M27" i="1"/>
  <c r="R27" i="1" s="1"/>
  <c r="P26" i="1"/>
  <c r="Q26" i="1" s="1"/>
  <c r="O26" i="1"/>
  <c r="M26" i="1"/>
  <c r="R26" i="1" s="1"/>
  <c r="O25" i="1"/>
  <c r="M25" i="1"/>
  <c r="P25" i="1" s="1"/>
  <c r="Q25" i="1" s="1"/>
  <c r="O24" i="1"/>
  <c r="M24" i="1"/>
  <c r="P24" i="1" s="1"/>
  <c r="Q24" i="1" s="1"/>
  <c r="O23" i="1"/>
  <c r="P23" i="1" s="1"/>
  <c r="Q23" i="1" s="1"/>
  <c r="M23" i="1"/>
  <c r="R23" i="1" s="1"/>
  <c r="P22" i="1"/>
  <c r="Q22" i="1" s="1"/>
  <c r="O22" i="1"/>
  <c r="M22" i="1"/>
  <c r="R22" i="1" s="1"/>
  <c r="O21" i="1"/>
  <c r="M21" i="1"/>
  <c r="P21" i="1" s="1"/>
  <c r="Q21" i="1" s="1"/>
  <c r="O20" i="1"/>
  <c r="M20" i="1"/>
  <c r="P20" i="1" s="1"/>
  <c r="Q20" i="1" s="1"/>
  <c r="O19" i="1"/>
  <c r="P19" i="1" s="1"/>
  <c r="Q19" i="1" s="1"/>
  <c r="M19" i="1"/>
  <c r="R19" i="1" s="1"/>
  <c r="P18" i="1"/>
  <c r="Q18" i="1" s="1"/>
  <c r="O18" i="1"/>
  <c r="M18" i="1"/>
  <c r="R18" i="1" s="1"/>
  <c r="O17" i="1"/>
  <c r="M17" i="1"/>
  <c r="P17" i="1" s="1"/>
  <c r="Q17" i="1" s="1"/>
  <c r="O16" i="1"/>
  <c r="M16" i="1"/>
  <c r="P16" i="1" s="1"/>
  <c r="Q16" i="1" s="1"/>
  <c r="O15" i="1"/>
  <c r="P15" i="1" s="1"/>
  <c r="Q15" i="1" s="1"/>
  <c r="M15" i="1"/>
  <c r="R15" i="1" s="1"/>
  <c r="P14" i="1"/>
  <c r="Q14" i="1" s="1"/>
  <c r="O14" i="1"/>
  <c r="M14" i="1"/>
  <c r="R14" i="1" s="1"/>
  <c r="O13" i="1"/>
  <c r="M13" i="1"/>
  <c r="P13" i="1" s="1"/>
  <c r="Q13" i="1" s="1"/>
  <c r="O12" i="1"/>
  <c r="M12" i="1"/>
  <c r="O11" i="1"/>
  <c r="P11" i="1" s="1"/>
  <c r="Q11" i="1" s="1"/>
  <c r="M11" i="1"/>
  <c r="R11" i="1" s="1"/>
  <c r="P12" i="1" l="1"/>
  <c r="Q12" i="1" s="1"/>
  <c r="R16" i="1"/>
  <c r="R20" i="1"/>
  <c r="R24" i="1"/>
  <c r="R13" i="1"/>
  <c r="R17" i="1"/>
  <c r="R21" i="1"/>
  <c r="R25" i="1"/>
  <c r="R12" i="1"/>
</calcChain>
</file>

<file path=xl/sharedStrings.xml><?xml version="1.0" encoding="utf-8"?>
<sst xmlns="http://schemas.openxmlformats.org/spreadsheetml/2006/main" count="189" uniqueCount="168">
  <si>
    <t>FORMATO_200912_F23</t>
  </si>
  <si>
    <t>INFORMACION PLAN DE MEJORAMIENTO</t>
  </si>
  <si>
    <t>NOMBRE ENTIDAD</t>
  </si>
  <si>
    <t>ALCALDIA MUNICIPAL CARMEN DE APICALA</t>
  </si>
  <si>
    <t>REPRESENTANTE LEGAL</t>
  </si>
  <si>
    <t>GERMAN MOGOLLÒN DONOSO</t>
  </si>
  <si>
    <t>NIT</t>
  </si>
  <si>
    <t>800.100.050-1</t>
  </si>
  <si>
    <t>VIGENCIA AUDITADA</t>
  </si>
  <si>
    <t>2018-2019</t>
  </si>
  <si>
    <t>MODALIDAD AUDITORIA</t>
  </si>
  <si>
    <t xml:space="preserve">RECURSOS DEL SISTEMA GENERAL DE PARTICIPACIONES </t>
  </si>
  <si>
    <t>FECHA DE SUSCRIPCION DEL PLAN</t>
  </si>
  <si>
    <t>FECHA DE INFORME DE AVANCE DEL PLAN</t>
  </si>
  <si>
    <t>NÚMERO CONSECUTIVO DEL HALLAZGO</t>
  </si>
  <si>
    <t>CÓDIGO HALLAZGO</t>
  </si>
  <si>
    <t>DESCRIPCIÓN DEL HALLAZGO</t>
  </si>
  <si>
    <t>CAUSA DEL HALLAZGO</t>
  </si>
  <si>
    <t>EFECTO DEL HALLAZGO</t>
  </si>
  <si>
    <t>ACCIÓN DE MEJORA</t>
  </si>
  <si>
    <t>OBJETIVO</t>
  </si>
  <si>
    <t xml:space="preserve">DESCRIPCIÓN DE LAS METAS </t>
  </si>
  <si>
    <t>DENOMINACIÓN UNIDAD DE MEDIDA DE LA META</t>
  </si>
  <si>
    <t>Unidad de medida de la meta</t>
  </si>
  <si>
    <t>FECHA INICIACIÓN METAS</t>
  </si>
  <si>
    <t>FECHA TERMINACIÓN METAS</t>
  </si>
  <si>
    <t xml:space="preserve">PLAZO EN SEMANAS DE LA META </t>
  </si>
  <si>
    <t xml:space="preserve">Avance físico de ejecución de las metas  </t>
  </si>
  <si>
    <t>PORCENTAJE DE AVANCE FÍSICO DE EJECUCIÓN DE LA META</t>
  </si>
  <si>
    <t>PUNTAJE LOGRADO POR LA META</t>
  </si>
  <si>
    <t>PUNTAJE LOGRADO POR LAS METAS VENCIDAS</t>
  </si>
  <si>
    <t>PUNTAJE ATRIBUIDO A LAS METAS VENCIDAS</t>
  </si>
  <si>
    <t>EFECTIVIDAD DE LA ACCIÓN</t>
  </si>
  <si>
    <t xml:space="preserve">OBSERVACIONES </t>
  </si>
  <si>
    <t>SI</t>
  </si>
  <si>
    <t>NO</t>
  </si>
  <si>
    <t>El  Municio de Carmen de Apicala ,Durante la vigencia 2019 apropio en su presupuesto recursos del componente de salud  - régimen subsidiado $23.684.830 correspondientes a saldoz con   situación de fondos la  vigencia  anteriores, los cuales 31 de diciembre de dicha  vigencia  no fueron ejecutados  ni utilizados aún cuando la normatividad lo permita.</t>
  </si>
  <si>
    <t xml:space="preserve">Falta de gestion de la administracion opara la elaboracion de uun plan de aplicacvion, lo que  genero inactividad del recurso  e impedio9 obtener resultados en los otros campos de aplicación. </t>
  </si>
  <si>
    <t>incumplimiento de la normatividad vigente resolucion 1756 NO uso de recursos de excedentes  de la cuenta del regimen  subsidiado.</t>
  </si>
  <si>
    <t>Modificacion  del uso de los excedentes de la cuenta  de Regimen  Subsidiado según resolucion  1756 de 2019 y 1413 de 2020</t>
  </si>
  <si>
    <t>Aplicación adecuado de los recusos excedentes de la cuenta de regimen  subsidiado para el mejoramiento  de la prestacion de Servicio de Salud Hospital Nuestra Señora del Carmen</t>
  </si>
  <si>
    <t>Uso total y adecuado de los recursos excedentes de la cuenta de regimen subsidiado vigencia 2021</t>
  </si>
  <si>
    <t>Diligenciamiento  correcto y oportunoi  resolucion  1413 de 2020, uso adecuado  según enero tecnico 1 resolucion 1413 de 2020</t>
  </si>
  <si>
    <t>x</t>
  </si>
  <si>
    <t>Para el año 2020 y 2021, no se han utilizado los recursos sin situacion de fondo.</t>
  </si>
  <si>
    <t xml:space="preserve">Reservas  y Cuentas por pagar presupuestales 2019, constituyo reservas presupuestales de compromisos contratados correspondientes a procesos  contractuales, incumpliemiendo con el principio de anualidad establecido en el articulo 14 del Decreto 111 de 1996, constituyo  cuentas por pagar, de recursos sin situacion de fondos de servicios que ya habian sido protegidos en sus totalidad. </t>
  </si>
  <si>
    <t xml:space="preserve">Incoherencia decision de los funcionarios responsables en la constitucion  del rezago  presuspuestal , a falta de mecanismos  de control  por  parte  de los supervisores de4 planeacion, presupuesto y contratacion  de la Administracion Municipal. </t>
  </si>
  <si>
    <t>incumplimiento de la normatividad vigente  sobre el rezago presupuestal y  redacción de minutas contractuales  con  cláusulas  que no corresponden  a la realidad  financiera de los hechos.</t>
  </si>
  <si>
    <t xml:space="preserve"> Verificacion  de los valores reportados en el reconocimiento de las reservas y cuentas por pagar  de las ejcuciones presupuestales  con sus registros </t>
  </si>
  <si>
    <t xml:space="preserve"> Articulacion de la informacion con los registros y documentos que lo conforman </t>
  </si>
  <si>
    <t>Mejora  continua en el reporte de informes de las reservas y cuentas por pagar de las ejecuciones presupuestales</t>
  </si>
  <si>
    <t>Revision de informes reportados  a los documentos  que soportan  las resoluciones de reservas  y cuentas por pagar (segun  tiempos establecidos por los entes reguladores)</t>
  </si>
  <si>
    <t xml:space="preserve">se ha verificado al terminar la vigencia los compromiso pendientes, para  asi constituir las reservas y cuentas por pagar </t>
  </si>
  <si>
    <t>Incorporacion  Supervit Fiscal. Al cierre de la vigencia 2018, presento un superavit fiscal con los recursos  del sistema general de participaciones  para los comnponentes de APSB y proposito  General, sin embargo, duarnte  la vigencia 2019 no fueron incorporados en su totalidad en presupuesrto del Municipio.</t>
  </si>
  <si>
    <t xml:space="preserve">Por deficiencias en la conciliacion realizada entre tesoreria, presupuesto y las dependencias ejecutadas de los contratos frente a las obligaciones presupuestales pendientes de pago al cierrer de la vigencia Fiscal. </t>
  </si>
  <si>
    <t xml:space="preserve">No se tomen descisiones oportuinas y pertinentes  con,os recursos de Sistema General   de particvipaciones y se limita la inversion social demandada por el municipio con los  recursos disponibles en la vigencia. </t>
  </si>
  <si>
    <t>verificacion  de  los presupuestales  y financiera de los  exedentes financieros  para su registro en las cuentas presupuestales.</t>
  </si>
  <si>
    <t xml:space="preserve">Articulacion armonica de los resultados  finacieros  con  las operaciónes presupuestales con el fin conciliar  los exedentes finacieros de la informacion  con los registros que lo conforman </t>
  </si>
  <si>
    <t xml:space="preserve">Mejora  continua en el reporte de informes y la correspondiente   verificacion  con la ejecucion  del presupuesto de ingresos  y gastos para determinar excedentes financieros. </t>
  </si>
  <si>
    <t>Revision mediante  segumniento de las conciliaciones bancarias e informes, al reporte la ejecucion presupuestal con bancos y evaluar saldos de estas</t>
  </si>
  <si>
    <t>se verifico los saldos a  31 de diciembre en bancos y se genero el decreto de la incorporacion de saldos a siguiente vigencia. Reserva Res. 002 de 3  enero 2020 y Res. 005 del 06 enero 2021                    Cuentas por pagar resolucion 013 del 15 de enero de 2020 y resolucion 004 del 6 enero de 2021</t>
  </si>
  <si>
    <t>HALLAZGO Nº 4=  contrato  Nº 296 del 19 de noviembre de 2019 $ 21.500.000 de los  cuales  $ 16.706.764 corresponden a recursos SGP forsoza inversion, sector cultura 4.793.238 a recursos propios, cuyo objeto   fue " contratar el suministro  de elementos para la realizacion de actividades de fortalecimiento  cultural  vigencia 2019, en la ejecucion de este contrato se detectaron las siguientes irregularidades respectivamente: Se reconocio  y pago elementos  que no estan contemplados  en las actividades  establecidas  para el sector  cultura  en las  normas legales, Lo anterior   se genera por desconocimiento por parte  de la entidad  Territorial de la normatividad aplicada, debilidades en la etapa  de planeacion,  generando un manejo ineficaz a los recursos del S.G.P un uso  en actividades diferentes a la prescritas por la ley .</t>
  </si>
  <si>
    <t>Reconocimiento  y pago de elementos que no estan contemplados en las acxtividades establecidas para el sector cultura conforme a la ley.</t>
  </si>
  <si>
    <t xml:space="preserve"> La mala revision y supervision del contrato </t>
  </si>
  <si>
    <t>Evitar a futuro incurrir en el error y dar aplicacxion a la normatividad generarndo un manejo eficaz a los recursos del SGP.</t>
  </si>
  <si>
    <t xml:space="preserve">Evitar el detrimento  publico </t>
  </si>
  <si>
    <t>Para el cumplimiento con la meta se debera tener en cuenta las recomendaciones dadas para este tipo de contrato</t>
  </si>
  <si>
    <t>PORCENTAJE</t>
  </si>
  <si>
    <t xml:space="preserve">No se realizaron contratos </t>
  </si>
  <si>
    <t>El  Municio de Carmen de Apicala, suscribio el contrato  nº 321 del  11 de diciembre  de 2019 `por $ 23.000.000 con el objeto  de " contratar la prestacion del servicio para la ejecucion dl programa  apoyo a la generacion de empleo digno en el Municipio de Carmen de Apicala en el marco de pla de Desarrollo Progreso para todos 2016-2019</t>
  </si>
  <si>
    <t>Lo anterior debido a incorrecta decisión  de la administracion a falta de coherencia  por parte de las areas responsables de la estapa previa y a falta de control  y segumiento  del cumplimiento  de topdas  las obligaciones del contrato  lo que afecta   la participacion  de posibles   eficientes  ante las ambiguedades de la etapa   precontractiuual , en perjuicio  de la libre  competencia  y de la posibilidad  de la entidad  de acceder  a ofertas  mas favorables , afectando  los principios de transparencia  y economia de la contratacion  estatal y un adewuado  cumplimiento de las metas del Plan de Desarrollo de Municipio</t>
  </si>
  <si>
    <t>Hallazgo con presunta incidencia diciplinaria.</t>
  </si>
  <si>
    <t>REALIZAR LISTA DE CHEQUEO PARA  EFECTOS DE VERIFICAR EL CUMPLIMIENTO DE LAS ESTAPAS  PRECONTRACTUALES  CONTRACTUALES  Y POSCONTRACTUAL ES IGUALMENTE  VERIFICAR POR PARTE  DE LA SUPERVISION EL LLENO DE LOS REQUISITOS PARA AVALAR EL PAGO  DE LOS CONTRATOS  CELEBRADOS</t>
  </si>
  <si>
    <t xml:space="preserve">EVITAR  DETRIMENTO PATRIMONIAL  POR PAGO DE LO NO DEBIDO </t>
  </si>
  <si>
    <t xml:space="preserve">VERIFICAR MEDIANTEB  CONTROLES Y LISTA DE CHEQUEOS EL CUMPLIMIENTO  DE REQUISITOS PARA PAGO DE CONTRATOS </t>
  </si>
  <si>
    <t>En el año 2021 se ralizo el contrato 301 del 29 de septiembre por valor de 35.000.000 el c ual se encuentra en ejecuccion.</t>
  </si>
  <si>
    <t>HALLAZGO Nº 6=  contrato  Nº 299 del 18 de noviembre de 2019 $ 14.157.000 de los  cuales  $ 10.724.412 corresponden a recursos SGP forsoza inversion, sector cultura $ 3.432.585 a recursos propios, cuyo objeto   fue " contratar los servicios  logisticos para la realizacion de actividades de proyecto de apoyo  a las actividades  de fortalecimiento   cultural  vigencia 2019. en la ejecucion de estos  contratos  se detectaron las siguientes irregularidades respectivamente  Se reconocio  y pago elementos  que no estan contemplados  en las actividades  establecidas  para el sector  cultura  en las  normas legales, Lo anterior   se genera por desconocimiento por parte  de la entidad  Territorial de la normatividad aplicada, debilidades en la etapa  de planeacion,  generando un manejo ineficaz a los recursos del S.G.P un uso  en actividades diferentes a la prescritas por la ley .</t>
  </si>
  <si>
    <t>Se contrato con un establecimiento comercial que no cumplio con los requisitos, ya que no se dedicaba a realizar actividades culturales</t>
  </si>
  <si>
    <t>Deficiencias en la planeacion encontrando inxogruencias entre el objeto del contrato y los requisitos  habilidades  de los contratistas.</t>
  </si>
  <si>
    <t>Evitar a futuro incurrir en el error, para  no vulnerar los principios   de transparencia y  responsabilidad prescritos por la ley 80  de 1993.</t>
  </si>
  <si>
    <t>Revisar muy bien la docuemntacion  aportada por el proponente, para  lograr la transparencia a la hora de la eleccion</t>
  </si>
  <si>
    <t xml:space="preserve">REALIZAR LISTA DE CHEQUEO Y VERIFICAR  EL CUMPLIMIENTO  DE REQUISITOS  EN LA ETAPA PRECONTRACTUAL  Y POSCONTRACTUAL  VERIFICANDO ADEMAS LA IDONEIDAD  DEL CONTRATISTA </t>
  </si>
  <si>
    <t xml:space="preserve">El  Municio de Carmen de Apicala, suscribio el contrato  nº 325 del  16 de diciembre  de 2019 `por  valor de  $ 19.022.500 cuyo objeto  fue " contratar el cerramiento y adecuaciones   de la piscina del centro  geriatrico del municipio de Carmen de Apicala  Tolima "  el cual  fue liquidado y pagado en su totalidad el 30 de dciciembre  de 2019, encontrandose las siguientes irregularidades  e inconsistencias: las obras objeto del contrato  no fueron ejecutados  del estado , desde el 23 de enero  del 2020 hasta el 10 de ferero  de 2020 el contrato estipula un plazo de 15 dias calendario  la planilla  de seguridad  social, salud  y pensiones , se relaciona  el pago  del mes de septiembre de 2019, mes en el que presuntamnte se  habia ejecutado la obra , el 31 de enero de 2020, el contratista consigno a la cuenta de recaudo convenio 78226 que la  Alcaldia de Carmen de Apicala  tiene en Bncolombia el valor  de carrera 59 Nº  44-35 piso 1  Codigo Postal 111071-PBX  5187000 cgr@contraloria.gov.co, www.contraloria.gov.co, Bogota D.C  COLOMBIA 59 $ 23.505.750 por concepto de devolucion  de lo pagado en el contrato 325  de 2019 y anticipo de contrato 327 de 2019. Lo anterior   debido a incorrecta decision de la administracionb  del supervisor    y del contratista al tramitar   y concretar  un plagio  por una obra no realizada, cuyo valor se reintegro el 31 de enero de 20202, lo que genero ineficiencia de la actividad contractual y expuso a riesgo de perdidad de los recursos del SGP. </t>
  </si>
  <si>
    <t xml:space="preserve">Las actuaciones administrativas de los funcionarios de la administracion  permitieron que sucedieran irregularidades falta en las funciones como  supervisor  delegado  por el ordenadore del gasto , Deficiencia  en los procediemientos  del segumiento, evaluacion  y control permanente de los recxursos , en la ejecucion  en los procesos  poscontractual por parte de los funcionarios responsables. </t>
  </si>
  <si>
    <t xml:space="preserve">Riesgo de perdida los recursos del SGP  incumpliendo  de la aplicabilidad de la normatividad pertinente , inadescuido  manejo de los  recursos politicos y detrimento al patrimonio publico. </t>
  </si>
  <si>
    <t xml:space="preserve">Establecer Mecanismos  de supervision conjunta entre las secretarias de Desarrollo y Bienestart Social y Planeacion  e Infraestructura  cuando ejecuten  contratos de mantenimiento , mejoramiento  y obra de insfraestructura fisica a cargo de la dependecia </t>
  </si>
  <si>
    <t xml:space="preserve">Mejorar las etapas del Proceso  contractual  cn especial  el proceso de supervision </t>
  </si>
  <si>
    <t xml:space="preserve">Establecer guia estandarizada para el proceso  de supervision  en los contratos de mantenimiento, mejoramientro y de obra. </t>
  </si>
  <si>
    <t xml:space="preserve">unidad </t>
  </si>
  <si>
    <t xml:space="preserve">Se realizo un formato, para los informes de supervision. </t>
  </si>
  <si>
    <t>El Municipio de Carmen de Apicalá suscribió el contrato No. 324 del 13 de diciembre de 2019, por $20.000.000, con recursos de Propósito General Libre Inversión y Libre Destinación, con el objeto de “Contratar los servicios logísticos para llevar a cabo el fortalecimiento del proyecto productivo del reciclaje para la población víctima del conflicto armado residente en el Carmen de Apicalá"  donde se pago  indebidamente  $ 1.800.000  porque  no se ejecutaron  las actividades  que se detallan  en la siguiente tabla : la anterior situacion se presenta  debido a diferencias  en la supervision  del contrato e incorreta  decision  del  contratista  al cobrar un  servisio no prestado, lo que genero daño al patrimonio  pulico y una inadecuada  administracion  de los  trecursos  destinados  por la poblacion  vulnerable  del Municipio  de carmen de Apicala, Hallazgo con  incidencia fiscal  por 1.800.000 y presunta disciplinaria.</t>
  </si>
  <si>
    <t>las actuaciones administrativas de los funcionarios de la Administración permitieron
que sucedieran irregularidades falta en las funciones como supervisor delegado por el ordenador del gasto -  Deficiencia en los procedimientos de seguimiento, evaluaciòn y control permanente de los recursos, en  la ejecuciòn en los procesos poscontractual por parte de los funcionarios responsables.</t>
  </si>
  <si>
    <t xml:space="preserve">Adoptar mecanismos de control y vigilancia, al manejo de los recursos pùblicos, en procesos poscontractuales </t>
  </si>
  <si>
    <t>Mitigar los riesgos asociados al proceso de contratacion y ejecucion de los recursos pùblicos</t>
  </si>
  <si>
    <t xml:space="preserve">Realizar el efectivo control, registro  y ejecucion de los recursos publicos periodicamente </t>
  </si>
  <si>
    <t xml:space="preserve">porcentaje </t>
  </si>
  <si>
    <t xml:space="preserve">Se realizo comodato Nº 260 del 12 de agosto de 2021, con la cooperativa de victimas unidas por el medio ambiente del carmen de apicala. </t>
  </si>
  <si>
    <t>El Municipio de Carmen de Apicalá suscribió el contrato de obra No. 107 del 07 de mayo de 2018, por la suma de $1.219.452.694, con el objeto de; “Construcción del Centro de Integración Ciudadana (C.I.C) del Municipio de Carmen de Apicalá – Departamento del Tolima” contrato derivado del convenio No. 1768 del 2017, en el cual $850.650.000 corresponden al aporte realizado   por el  ministerio    del interior  Fondo Nacional de Seguridad  y Convivencia Ciudadana  y en el   Municipio  de Carmen de Apicala , aporta la suma de $ 366.935.171, recursos del  SGP proposito General -libre inversion, el contrato de obra fue adicionado en la suma de $ 149.239.46,  con recursos  del SGP  proposito General - libre inversion  para un valor total  contratado de $ 1.368.692.160  y con un pago total segun los comprobantes  de obligaciones presupuestales  N° 01428 de noviembre  1 de 2018 N°   01727 del 26 dediciembre  de 2018 y N° 190086 DEL 1 DE MARZO DE 2019, con  contrato de obra con acta de terminacion  y liquidacion  del 26 de febrero  de 2019 y certificacion de recibo a satifacion de las obras  por parte del interventor  y del supervisor.</t>
  </si>
  <si>
    <t>deficiencia y poco control en la vigilacia correcta de la ejecución del objeto y de las obligaciones del contratista. Inadecuado manejo de los recursos, incumplimiento en la aplicabildiad a los principios de contratacion pùblica</t>
  </si>
  <si>
    <t>Gestion administrativa, investigaciones administrativa, fiscal y penal.</t>
  </si>
  <si>
    <t>Obligatoriedad de solicitar pruebas  de suelo y concreto  al inicio de la obra y durante la ejecucion, para mitigar los riesgos asociados a los contratos de Obra. Establecer mecanismos de control preventivo a traves de actas de comité de obra , que intervenga contratista, supervisor e interventor para el seguimiento de cada uno de los procesos precontractual, contractual y poscontractual</t>
  </si>
  <si>
    <t>Mejorar  la aplicabilidad del mecanismo de contrataciòn en los procesos de contratacion. Establecer mecanismos de Identificaciòn de los posibles riesgos de corrupción, estableciendo sus causas y definiendo controles efectivos que mitiguen el riesgo</t>
  </si>
  <si>
    <t>Obligatoriedad de solicitar pruebas  de suelo y concreto  al inicio de la obra y durante la ejecucion, solicitar , solicitar  certificacion  de calidad de obra  y materiales que permita realizar segumiento  continuo  a los procesos  contractuales de la entidad</t>
  </si>
  <si>
    <t>En el mapa de riegos de las Secretarias se establecieron lo posibles riesgos de corrupcion en la contratacion.</t>
  </si>
  <si>
    <t>El Municipio de Carmen de Apicalá, para la prestación del servicio de transporte escolar, suscribió el contrato No. 082 de 2019, por $80.945,665, cuyo objeto es contratar la prestación del servicio de transporte terrestre automotor especial de pasajeros modalidad escolar para los estudiantes residentes en la zona rural del municipio,  debidamente matriculados en las sedes de la Institucion Educativa Tecnica Pedro Pabon Parga , del total de los recursos aportados por el Municipio $ 139,301,839 fueron financiados con recursos SGR y $ 62.000.000, con recursos propios  contrato  que se encuentra  sin liquidar  y donde se reconocio  y pago indebidamente $ 12,486474 por  concepto  de servicios  de transporte  escolar no presentado  por costo de actividades  escolares certificadas por el Rector de la IE, tales como convocatoria sindical de profesores, reunion de padres de familia, jornada pedagogica, entre otras.</t>
  </si>
  <si>
    <t>Falta de evaluación, control y seguimiento del contrato por parte del Municipio y de la supervisión e incorrecta decisión del contratista por cobrar servicio de transporte escolar no prestado, lo que genera detrimento.</t>
  </si>
  <si>
    <t xml:space="preserve">cobro irregular  de dias no laborados </t>
  </si>
  <si>
    <t xml:space="preserve">Adoptar mecanismos de control y vigilancia, al manejo de los recursos pùblicos,  en procesos poscontractuales </t>
  </si>
  <si>
    <t>Evitar el detrimento publico</t>
  </si>
  <si>
    <t>1. Solicitar al rector una certifiacion mes a mes  y asi  evitar  que el contratista  sobre los dias  no laborados.</t>
  </si>
  <si>
    <t xml:space="preserve">no se realizaron contratos </t>
  </si>
  <si>
    <t xml:space="preserve">El Municipio de Carmen de Apicalá con recursos de SGP - Alimentación Escolar suscribió el contrato No. 275 del 7 de noviembre de 2019, por $22.555.104 cuyo objeto fue contratar el suministro de complemento alimenticio industrializado por cuatro días para 1.612 estudiantes matriculados en la Institución Educativa Técnica Pedro Pabón Parga del Municipio de Carmen de Apicalá, en la ejcucion  del contrato  se reconocio  y  pago   indebidamente $ 3,784,976 por concepto  de elementos del suplemento alimenticio  industrializado no entregados  en las entidades contratadas a los beneficiarios del programa de alimentacion  escolar. </t>
  </si>
  <si>
    <t>falta de evaluación, control y seguimiento del contrato por
parte del Municipio, el rector de la Institución Educativa y de la supervisión e
incorrecta decisión del contratista por cobrar cantidades de elementos del
suplemento alimenticio no entregados, lo que genera detrimento patrimonial.</t>
  </si>
  <si>
    <t>cobro irregular  de cantidades de elementos de suplemento alimentario no entregados</t>
  </si>
  <si>
    <t>1. Solicitar al rector una certifiacion  de raciones entregadas. 2. Ejercer escrito control y supervision al contrato</t>
  </si>
  <si>
    <t xml:space="preserve">PORCENTAJE </t>
  </si>
  <si>
    <t>El Municipio de Carmen de Apicalá no es prestador directo del servicio de acueducto, por tanto, cuenta con una (1) empresa prestadora del servicio de acueducto, alcantarillado y aseo de nombre DAGUAS S.A E.S.P, la cual tiene cobertura total en la zona urbana y en algunos sectores del área rural; durante la vigencia 2019 se destinaron recursos por $315.707.675, por concepto  de subsidio a los estratos 1,2 y , dando  cumplimiento  a lo estipulado en la ley 142 de 1994</t>
  </si>
  <si>
    <t xml:space="preserve">Interpretacion inadecuada de la normatividad. Incumplimiento al principio de autogestion y autorregulacion. </t>
  </si>
  <si>
    <t>detrimento patrimonial y proyectos sociales encaminados a la comunidad en general</t>
  </si>
  <si>
    <t>establecer politicas y proceso y procedimientos adecuados para el manejo y distribucion de los subsidios como los dispone la noramtivad</t>
  </si>
  <si>
    <t xml:space="preserve">Mitigar los riesgos asociados al proceso de administrativo </t>
  </si>
  <si>
    <t>Realizar la gestion para implementar o actualizar la nueva estratificacion urbana y rural del municipio</t>
  </si>
  <si>
    <t xml:space="preserve">El alcade Municipal expidio el Decreto 010 15 de enero de 2021, para aplicar el estudio de   Estratificación realizado por la administración anterior </t>
  </si>
  <si>
    <t xml:space="preserve">El Concejo Municipal, a través del Acuerdo No. 007 de 2018 establece que los subsidios para los servicios públicos de acueducto, alcantarillado y aseo en ningún caso serán superiores al 60% del costo del suministro para el estrato 1, 30% para el estrato 2 y 5% para el estrato 3, y que el factor de aporte solidario para los servicios públicos de acueducto, alcantarillado y aseo sera como minimo del 50 %  para los suscriptores  comerciales para el estrato 5, para el estrato 6, el 60% y para el industrial  el 30%  tal coml esta eatablecido en la ley 1440 de 2011, en la verificacion  de la ejecucion  de recursos a traves de contratos, se encontro que se realizaran inversiones de acuerdo con los usos establecidos en la ley 715  del 2001 y sin presentar deficiencias en la ejecucion financiera y tecnica de cada contrato, sin embargo de evidencio que en los covenios  suscritos con la entidad  DAGUAS S.A.E.P  se falto al principio de planeacion  puesto aue en la etapa  pre contractual  no se revisaron los valores unitarios  de los simientos a contratar,  durante la esta contractual, no se conto con la  interrventoria  requerida y tampoco  se liquidaron dichos convenios para establecer  el equilibrio economico del contratato. </t>
  </si>
  <si>
    <t>desconocimiento de la aplicabilidad de la normatividad y de los principios de planeacion contractual</t>
  </si>
  <si>
    <t xml:space="preserve">Gestion administrativa y recursos  de la entidad sanciones administrativa y fiscal </t>
  </si>
  <si>
    <t>establecer el plan de capaitaciones del manajo de los subsidios y de los procesos de contratacion a los funcionarios, empleados y contratastas de la empresa y la adminsitracion municipal</t>
  </si>
  <si>
    <t>programar capacitaciones  efoncada al manejo  de los recursos  publicos y lo establecido  en la lay 142 de 1994 sobre subsidios y diseñar de acuerdo al sistema integrado  de calidad los procesos  y procedimientos  que mitiguen  el riesgo a que esta expuesta  la empresa y la administracion municipal.</t>
  </si>
  <si>
    <t xml:space="preserve">Mensualmente la Alcaldia Muncipal realizo capacitaciones a los funionarios y la personeria municipal, realizo capacitacion a los veedores. </t>
  </si>
  <si>
    <t>El Hospital Nuestra Señora del Carmen E.S.E. destinó a gstos de funcionamiento los recursos devueltos por concepto de conciliación de AP en la vigencia 2019; ahora bien la afirmación referente a que el Hospital prestó de sus recursos para el pago de la obligación debido a que el aporte patronal  está por encima de la asignación otorgada por parte del Ministerio no corresponde a la realidad, pues el paragrafo  3 de la ley 1636  de 2006 indica  en el evento de que los recusos del Sistema  General de participaciones para la salud - aportes patronales sean insuficientes frente al momento declarado en las autoliquidaciones de aportes y la liquidacion anual de cesantias, de acuerdo con el rigemen  aplicable, es obligacion de la entidad  empleadora asumir el pago con sus recursos propios, de las sumas faltantes  por concepto de aportes  patrimoniales al sistema de seguridad social integral para el pago de auxilio de cesantias que resulten mensualmente  y al finalizar la respectiva  vigencia fiscal  de modo que era obligacion de la E.S.E cubrir con recursos propios esta deuda y no era posible   destinar estos recursos a gastos de funcionamiento, si np dar aplicacion a lo establecido  en la normatividad, la cual garantiza la prestacion de los servicios  a la poblacion pobre no asegurada por encima de los procesos  de sanamiento fiscal y financiero de las E.S.E, por lo anterior se validas el hallazgo  con presusnta incidencia diciplinaria.</t>
  </si>
  <si>
    <t>desconocimiento de la aplicabilidad de la normatividad. Deficiencia en la aplicabildiad y  destinacion de los recursos de acuerdo a su naturaleza</t>
  </si>
  <si>
    <t>Gestion administrativa y recursod de la entidad, sanciones  administrativa y fiscales.</t>
  </si>
  <si>
    <t>establecer procesos, procedimientos y controles  de acuerdo a lo establecido en la normatividad, para el manejo de los recursos publicos</t>
  </si>
  <si>
    <t>Elaborar mecanosmos de control y establecer procesos administrativos que mitigen el riesgo asociado</t>
  </si>
  <si>
    <t xml:space="preserve">El hospital nuestra señora del carmen de apicala, esta en proceso de conciliaciones con los diferentes fondos y se esta a la espera de resultado para hacer los cruces correspondientes, que se vera refrejado en el informe del 2193 que se realizara en enero 2022. </t>
  </si>
  <si>
    <t>El Municipio de Carmen de Apicalá celebró los convenios interadministrativos Convenio No. 117 de 2019 con el objeto de contratar “Estudios y diseños, construcción y puesta en funcionamiento de la segunda planta de tratamiento de agua potable con una capacidad de 20 lt/seg” y No. 291 de 2019 que tiene por objeto “Reposición y optimización de las redes de alcantarillado de las vías calle 4 entre Cra 9 y 10 barrio centro y carrera 1 entre calles 5 y 6 barrio campo  alegre del municipio  y los contratos N° 213 de 2019  connel objeto de "contratar la reposicion  y optimizacion de red de acueducto y alcantarillado  en la carrera 16  entre la calle 7 norte transversal  15 barrio fontana "y N° 238 de 2019  con el objeto de "contratar  el mejoramiento y manteniemiento  del lote donde se encuentra  ubicada la planta de tratamiento de Acueducto  de la vereda mortiño.</t>
  </si>
  <si>
    <t>Falta de controles y de seguimiento, verificacion y control de ejecucion de la obra, inadecuada aplicación de la Normas de contrataciòn pùblica, deficiencias en la aplicabildiad de los principiosde transparencia y efectiva de los procesos contractuales.</t>
  </si>
  <si>
    <t>Inadecuado manejo  de  los recursos publicos  y detrimento al patrimonimonio publico.</t>
  </si>
  <si>
    <t>Establecer mecanismos de control preventivo a traves de actas de comité de obra , que intervenga contratista, supervisor e interventor para el seguimiento de cada uno de los procesos precontractual, contractual y poscontractual.  Programar visitas periodicas a la ejecucion de la obra  para verificar los avances de las mismas.  certificacion de calidad de la obra y de los materiales.</t>
  </si>
  <si>
    <t>Mitigar los riesgos asociados al proceso de contratacion y ejecucion  de los recursos publicos</t>
  </si>
  <si>
    <t>Establecer controles a traves de acta de comite de obra, durante la ejecucion de la misma , programar visitas  periodicas durante la ejecucion  de la obra o desarrollo de las actividades y ejecucion  de los recursos  publicos  periodicamente.</t>
  </si>
  <si>
    <t>El comité de obras establecio la elaboracion de actas, durante la ejecucion de las obras.</t>
  </si>
  <si>
    <t xml:space="preserve">El Municipio de Carmen de Apicalá, mediante Decreto 091 de 2016, adoptó la nueva estratificación urbana del municipio, sin embargo, el mencionado decreto fue suspendido mediante Decreto 064 de 2018 y a octubre de 2020 no se ha levantado esta medida; situación presentada por falta de gestión de parte de la Entidad Territorial, generando que el municipio continúe dando aplicacion   al decreto de estratificacion de 1998 y que los  subsidios acueducto, alcantarillado y aseo, sean otorgadas sobre informacion  desentralizada. </t>
  </si>
  <si>
    <t>reduccion en los ingresos de recaudo  de los impuestos del  municipio.</t>
  </si>
  <si>
    <t>Aplicar el estudio de estratificacion realizado por la administracion anterior</t>
  </si>
  <si>
    <t xml:space="preserve">El Municipio de Carmen de Apicalá durante la vigencia 2019, celebró los contratos No. 169 para la “Prestación de servicios profesionales para la elaboración de la política pública municipal del adulto mayor” y el No. 221 para la “Prestación de servicios profesionales para la elaboración de la política pública de discapacidad e inclusión social” documentos  por  los cuales se rwealizaran pagos  por $ 46.000.000. pero los docuemntos  enrlos a la fecha  no fueran  tramitados ante el cancejo Municipla; situacion presentada por una gestion inficiente  por parte  de administracion, generando que los recursos invertidos para la implementacion de estas dos politicac publicas no cuemplan con la finalidfad copntractual perseguidad. </t>
  </si>
  <si>
    <t>Deficiencia en los procedimientos de seguimiento, evaluaciòn y control permanente de los recursos, en  la ejecuciòn en los procesos poscontractual por parte de los funcionarios responsables.</t>
  </si>
  <si>
    <t>Falta de coordimaciom para las dependecias  para  dar tramite y aprobacion  de los productos  contractuales(documento Tecnicos) necesarios   para la ejecucion de las politicas publicas  sociales.</t>
  </si>
  <si>
    <t xml:space="preserve">Relaizar el analisis, verificación reformulacion y actulizacion de los documentos tecnicos </t>
  </si>
  <si>
    <t xml:space="preserve">Presentar las Politicas Publicas Sociales para su aprobación, adopción e implementación </t>
  </si>
  <si>
    <t>Documentos tecnicos formulados, presentados Aprobados y adoptados.</t>
  </si>
  <si>
    <t xml:space="preserve">Unidad </t>
  </si>
  <si>
    <t>Las politicas publicas de adulto mayor y discapacidad, no fueron presentadas al concejo municipal para su adopcion y para la nueva administracion no cumplen con los requisitos tecnicos y por eso deben ser elaboradas nuevamente.</t>
  </si>
  <si>
    <t>El Municipio de Carmen de Apicalá, no efectuó oportunamente en el SECOP los registros correspondientes de la minuta de los contratos No. 082, 206, 299, 296, 015, 105, 106, 232, 275 de 2019.</t>
  </si>
  <si>
    <t>debido a deficiencias en los mecanismos de control y seguimiento a los procesos contractuales relacionado con la publicación de los actos contractuales en el SECOP</t>
  </si>
  <si>
    <t>Incumplimiento de la normatividad legal   aplicable a la contratacion publica.</t>
  </si>
  <si>
    <t xml:space="preserve">REALIZAR MENSUALMENTE CONTROL Y VERIFICACION DE LOS PROCESOS DE CONTRATACION SUSCRITOS Y PUBLICADOS EN TERMINOS DE LEY </t>
  </si>
  <si>
    <t>VERIFICAR EL CUMPLIMIENTO DE LA LEY 80 DE 1993 Y DECRETOS REGLAMENTARIOS</t>
  </si>
  <si>
    <t>REALIZAR VERIFICACION DE LAS  PLATAFORMAS UTILIZADAS  PARA EL CARGUE DE LOS TERMINOS DE LEY</t>
  </si>
  <si>
    <t>Todos los contratos se publican en el SECOP</t>
  </si>
  <si>
    <t>CONVENCIONES</t>
  </si>
  <si>
    <t>Información suministrada en el informe de la Contraloría</t>
  </si>
  <si>
    <t>Celda con formato fecha: Año-Mes-Día</t>
  </si>
  <si>
    <t>Columnas de cálculo automático</t>
  </si>
  <si>
    <t>Fila de totales</t>
  </si>
  <si>
    <t xml:space="preserve">elaboro: Jose Vicente Montaña Bocanegra </t>
  </si>
  <si>
    <t xml:space="preserve">Jefe Oficina de Control interno </t>
  </si>
  <si>
    <t>fecha de elaboracion  :01 -12-2021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</si>
</sst>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1"/>
      <color rgb="FF006100"/>
      <name val="Calibri"/>
      <family val="2"/>
      <scheme val="minor"/>
    </font>
    <font>
      <b/>
      <sz val="11"/>
      <color theme="1"/>
      <name val="Calibri"/>
      <family val="2"/>
      <scheme val="minor"/>
    </font>
    <font>
      <b/>
      <sz val="11"/>
      <name val="Arial"/>
      <family val="2"/>
    </font>
    <font>
      <b/>
      <sz val="10"/>
      <name val="Arial"/>
      <family val="2"/>
    </font>
    <font>
      <sz val="9"/>
      <name val="Arial"/>
      <family val="2"/>
    </font>
    <font>
      <sz val="10"/>
      <name val="Arial"/>
      <family val="2"/>
    </font>
  </fonts>
  <fills count="10">
    <fill>
      <patternFill patternType="none"/>
    </fill>
    <fill>
      <patternFill patternType="gray125"/>
    </fill>
    <fill>
      <patternFill patternType="solid">
        <fgColor rgb="FFC6EFCE"/>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indexed="49"/>
        <bgColor indexed="64"/>
      </patternFill>
    </fill>
    <fill>
      <patternFill patternType="solid">
        <fgColor theme="0" tint="-0.14999847407452621"/>
        <bgColor indexed="64"/>
      </patternFill>
    </fill>
    <fill>
      <patternFill patternType="solid">
        <fgColor theme="3"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2">
    <xf numFmtId="0" fontId="0" fillId="0" borderId="0"/>
    <xf numFmtId="0" fontId="1" fillId="2" borderId="0" applyNumberFormat="0" applyBorder="0" applyAlignment="0" applyProtection="0"/>
  </cellStyleXfs>
  <cellXfs count="83">
    <xf numFmtId="0" fontId="0" fillId="0" borderId="0" xfId="0"/>
    <xf numFmtId="0" fontId="4" fillId="3" borderId="1" xfId="0" applyFont="1" applyFill="1" applyBorder="1" applyAlignment="1">
      <alignment vertical="center" wrapText="1"/>
    </xf>
    <xf numFmtId="0" fontId="0" fillId="0" borderId="6" xfId="0" applyBorder="1"/>
    <xf numFmtId="0" fontId="4" fillId="0" borderId="3" xfId="0" applyFont="1" applyBorder="1" applyAlignment="1">
      <alignment vertical="center" wrapText="1"/>
    </xf>
    <xf numFmtId="0" fontId="4" fillId="0" borderId="5" xfId="0" applyFont="1" applyBorder="1" applyAlignment="1">
      <alignment vertical="center" wrapText="1"/>
    </xf>
    <xf numFmtId="0" fontId="0" fillId="0" borderId="0" xfId="0" applyBorder="1"/>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left" vertical="top" wrapText="1"/>
      <protection locked="0"/>
    </xf>
    <xf numFmtId="0" fontId="5" fillId="7" borderId="1" xfId="0" applyFont="1" applyFill="1" applyBorder="1" applyAlignment="1" applyProtection="1">
      <alignment horizontal="center" vertical="top" wrapText="1"/>
      <protection locked="0"/>
    </xf>
    <xf numFmtId="0" fontId="5" fillId="0" borderId="1" xfId="0" applyFont="1" applyBorder="1" applyAlignment="1" applyProtection="1">
      <alignment horizontal="center" vertical="top" wrapText="1"/>
      <protection locked="0"/>
    </xf>
    <xf numFmtId="0" fontId="5" fillId="0" borderId="1" xfId="0" applyFont="1" applyFill="1" applyBorder="1" applyAlignment="1" applyProtection="1">
      <alignment horizontal="center" vertical="top" wrapText="1"/>
      <protection locked="0"/>
    </xf>
    <xf numFmtId="9" fontId="5" fillId="0" borderId="1" xfId="0" applyNumberFormat="1" applyFont="1" applyFill="1" applyBorder="1" applyAlignment="1" applyProtection="1">
      <alignment horizontal="center" vertical="top" wrapText="1"/>
      <protection locked="0"/>
    </xf>
    <xf numFmtId="9" fontId="5" fillId="0" borderId="1" xfId="0" applyNumberFormat="1" applyFont="1" applyFill="1" applyBorder="1" applyAlignment="1" applyProtection="1">
      <alignment horizontal="center" vertical="center" wrapText="1"/>
      <protection locked="0"/>
    </xf>
    <xf numFmtId="14" fontId="5" fillId="0" borderId="1" xfId="0" applyNumberFormat="1" applyFont="1" applyFill="1" applyBorder="1" applyAlignment="1" applyProtection="1">
      <alignment horizontal="center" vertical="center" wrapText="1"/>
      <protection locked="0"/>
    </xf>
    <xf numFmtId="2" fontId="6" fillId="6" borderId="16" xfId="0" applyNumberFormat="1" applyFont="1" applyFill="1" applyBorder="1" applyAlignment="1">
      <alignment horizontal="center" vertical="center" wrapText="1"/>
    </xf>
    <xf numFmtId="9" fontId="6" fillId="0" borderId="16" xfId="0" applyNumberFormat="1" applyFont="1" applyBorder="1" applyAlignment="1" applyProtection="1">
      <alignment horizontal="center" vertical="center" wrapText="1"/>
      <protection locked="0"/>
    </xf>
    <xf numFmtId="1" fontId="6" fillId="6" borderId="16" xfId="0" applyNumberFormat="1" applyFont="1" applyFill="1" applyBorder="1" applyAlignment="1">
      <alignment horizontal="center" vertical="center" wrapText="1"/>
    </xf>
    <xf numFmtId="0" fontId="6" fillId="0" borderId="16" xfId="0" applyNumberFormat="1" applyFont="1" applyBorder="1" applyAlignment="1" applyProtection="1">
      <alignment horizontal="center" vertical="center" wrapText="1"/>
      <protection locked="0"/>
    </xf>
    <xf numFmtId="0" fontId="0" fillId="0" borderId="17" xfId="0" applyNumberFormat="1" applyBorder="1" applyAlignment="1" applyProtection="1">
      <alignment horizontal="center" vertical="center" wrapText="1"/>
      <protection locked="0"/>
    </xf>
    <xf numFmtId="0" fontId="0" fillId="0" borderId="1" xfId="0" applyBorder="1" applyAlignment="1">
      <alignment vertical="center" wrapText="1"/>
    </xf>
    <xf numFmtId="0" fontId="5" fillId="0" borderId="6" xfId="0" applyFont="1" applyFill="1" applyBorder="1" applyAlignment="1" applyProtection="1">
      <alignment horizontal="center" vertical="top" wrapText="1"/>
      <protection locked="0"/>
    </xf>
    <xf numFmtId="0" fontId="0" fillId="0" borderId="16" xfId="0" applyNumberFormat="1" applyBorder="1" applyAlignment="1" applyProtection="1">
      <alignment horizontal="center" vertical="center" wrapText="1"/>
      <protection locked="0"/>
    </xf>
    <xf numFmtId="0" fontId="6" fillId="0" borderId="17" xfId="0" applyNumberFormat="1" applyFont="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pplyProtection="1">
      <alignment vertical="top" wrapText="1"/>
      <protection locked="0"/>
    </xf>
    <xf numFmtId="0" fontId="0" fillId="0" borderId="1" xfId="0" applyBorder="1" applyAlignment="1">
      <alignment vertical="center"/>
    </xf>
    <xf numFmtId="0" fontId="5" fillId="7" borderId="1" xfId="0" applyFont="1" applyFill="1" applyBorder="1" applyAlignment="1" applyProtection="1">
      <alignment horizontal="justify" vertical="top" wrapText="1"/>
      <protection locked="0"/>
    </xf>
    <xf numFmtId="0" fontId="5" fillId="0" borderId="10" xfId="0" applyFont="1" applyBorder="1" applyAlignment="1" applyProtection="1">
      <alignment horizontal="center" vertical="center" wrapText="1"/>
      <protection locked="0"/>
    </xf>
    <xf numFmtId="0" fontId="5" fillId="7" borderId="10" xfId="0" applyFont="1" applyFill="1" applyBorder="1" applyAlignment="1" applyProtection="1">
      <alignment horizontal="center" vertical="center" wrapText="1"/>
      <protection locked="0"/>
    </xf>
    <xf numFmtId="0" fontId="5" fillId="7" borderId="1" xfId="0" applyFont="1" applyFill="1" applyBorder="1" applyAlignment="1" applyProtection="1">
      <alignment vertical="top" wrapText="1"/>
      <protection locked="0"/>
    </xf>
    <xf numFmtId="0" fontId="6" fillId="0" borderId="1" xfId="0" applyFont="1" applyBorder="1" applyAlignment="1">
      <alignment vertical="center" wrapText="1"/>
    </xf>
    <xf numFmtId="0" fontId="0" fillId="0" borderId="1" xfId="0" applyBorder="1" applyAlignment="1">
      <alignment vertical="top" wrapText="1"/>
    </xf>
    <xf numFmtId="0" fontId="5" fillId="7" borderId="1" xfId="0" applyFont="1" applyFill="1" applyBorder="1" applyAlignment="1">
      <alignment horizontal="justify" vertical="top" wrapText="1"/>
    </xf>
    <xf numFmtId="0" fontId="0" fillId="5" borderId="18" xfId="0" applyFill="1" applyBorder="1" applyAlignment="1">
      <alignment vertical="center" wrapText="1"/>
    </xf>
    <xf numFmtId="0" fontId="0" fillId="0" borderId="18" xfId="0" applyBorder="1" applyAlignment="1">
      <alignment vertical="center" wrapText="1"/>
    </xf>
    <xf numFmtId="0" fontId="0" fillId="4" borderId="18" xfId="0" applyFill="1" applyBorder="1" applyAlignment="1">
      <alignment vertical="center" wrapText="1"/>
    </xf>
    <xf numFmtId="0" fontId="6" fillId="0" borderId="18" xfId="0" applyFont="1" applyBorder="1" applyAlignment="1">
      <alignment vertical="center" wrapText="1"/>
    </xf>
    <xf numFmtId="0" fontId="0" fillId="6" borderId="18" xfId="0" applyFill="1" applyBorder="1" applyAlignment="1">
      <alignment vertical="center" wrapText="1"/>
    </xf>
    <xf numFmtId="0" fontId="0" fillId="9" borderId="18" xfId="0" applyFill="1" applyBorder="1" applyAlignment="1">
      <alignment vertical="center" wrapText="1"/>
    </xf>
    <xf numFmtId="0" fontId="0" fillId="0" borderId="0" xfId="0" applyAlignment="1">
      <alignment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3" borderId="1" xfId="0" applyFont="1" applyFill="1" applyBorder="1" applyAlignment="1">
      <alignment horizontal="left" vertical="center" wrapText="1"/>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left" vertical="center" wrapText="1"/>
    </xf>
    <xf numFmtId="15" fontId="3" fillId="4" borderId="1" xfId="0" applyNumberFormat="1" applyFont="1" applyFill="1" applyBorder="1" applyAlignment="1" applyProtection="1">
      <alignment horizontal="center" vertical="center" wrapText="1"/>
      <protection locked="0"/>
    </xf>
    <xf numFmtId="15" fontId="3" fillId="4" borderId="10" xfId="0" applyNumberFormat="1" applyFont="1" applyFill="1" applyBorder="1" applyAlignment="1" applyProtection="1">
      <alignment horizontal="center" vertical="center" wrapText="1"/>
      <protection locked="0"/>
    </xf>
    <xf numFmtId="0" fontId="4" fillId="6" borderId="14"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5" borderId="14"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2" borderId="6" xfId="1" applyFont="1" applyBorder="1" applyAlignment="1">
      <alignment horizontal="center" vertical="center" wrapText="1"/>
    </xf>
    <xf numFmtId="0" fontId="2" fillId="2" borderId="10" xfId="1" applyFont="1" applyBorder="1" applyAlignment="1">
      <alignment horizontal="center" vertical="center" wrapText="1"/>
    </xf>
    <xf numFmtId="0" fontId="0" fillId="8" borderId="18" xfId="0" applyFill="1" applyBorder="1" applyAlignment="1">
      <alignment horizontal="center" vertical="center" wrapText="1"/>
    </xf>
    <xf numFmtId="0" fontId="0" fillId="0" borderId="0" xfId="0" applyAlignment="1">
      <alignment horizontal="center"/>
    </xf>
    <xf numFmtId="0" fontId="0" fillId="0" borderId="0" xfId="0" applyFont="1" applyAlignment="1">
      <alignment horizontal="left"/>
    </xf>
    <xf numFmtId="0" fontId="6" fillId="0" borderId="0" xfId="0" applyFont="1" applyAlignment="1">
      <alignment horizontal="left"/>
    </xf>
    <xf numFmtId="0" fontId="4" fillId="0" borderId="15" xfId="0" applyFont="1" applyBorder="1" applyAlignment="1">
      <alignment horizontal="center" vertical="center" wrapText="1"/>
    </xf>
    <xf numFmtId="0" fontId="4" fillId="4" borderId="14" xfId="0" applyFont="1" applyFill="1" applyBorder="1" applyAlignment="1">
      <alignment horizontal="center" vertical="center" wrapText="1"/>
    </xf>
    <xf numFmtId="0" fontId="4" fillId="4" borderId="16" xfId="0" applyFont="1" applyFill="1" applyBorder="1" applyAlignment="1">
      <alignment horizontal="center" vertical="center" wrapText="1"/>
    </xf>
  </cellXfs>
  <cellStyles count="2">
    <cellStyle name="Buena"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84240</xdr:colOff>
      <xdr:row>36</xdr:row>
      <xdr:rowOff>56160</xdr:rowOff>
    </xdr:from>
    <xdr:ext cx="644040" cy="280096"/>
    <xdr:pic>
      <xdr:nvPicPr>
        <xdr:cNvPr id="2" name="Imagen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stretch/>
      </xdr:blipFill>
      <xdr:spPr>
        <a:xfrm>
          <a:off x="1131990" y="50310060"/>
          <a:ext cx="644040" cy="280096"/>
        </a:xfrm>
        <a:prstGeom prst="rect">
          <a:avLst/>
        </a:prstGeom>
        <a:ln w="9360">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42"/>
  <sheetViews>
    <sheetView tabSelected="1" zoomScale="55" zoomScaleNormal="55" workbookViewId="0">
      <selection activeCell="F14" sqref="F14"/>
    </sheetView>
  </sheetViews>
  <sheetFormatPr baseColWidth="10" defaultRowHeight="12.75" x14ac:dyDescent="0.2"/>
  <cols>
    <col min="1" max="1" width="15.7109375" customWidth="1"/>
    <col min="2" max="2" width="19.85546875" customWidth="1"/>
    <col min="3" max="3" width="58.5703125" customWidth="1"/>
    <col min="4" max="4" width="27.28515625" customWidth="1"/>
    <col min="5" max="5" width="27" customWidth="1"/>
    <col min="6" max="6" width="26.5703125" customWidth="1"/>
    <col min="7" max="7" width="23.85546875" customWidth="1"/>
    <col min="8" max="8" width="30" customWidth="1"/>
    <col min="9" max="9" width="24.140625" customWidth="1"/>
    <col min="10" max="10" width="12.7109375" customWidth="1"/>
    <col min="11" max="11" width="11.5703125" customWidth="1"/>
    <col min="19" max="19" width="8.85546875" customWidth="1"/>
    <col min="20" max="20" width="9.5703125" customWidth="1"/>
    <col min="21" max="21" width="23" customWidth="1"/>
  </cols>
  <sheetData>
    <row r="1" spans="1:21" ht="15" x14ac:dyDescent="0.2">
      <c r="A1" s="43" t="s">
        <v>0</v>
      </c>
      <c r="B1" s="43"/>
      <c r="C1" s="43"/>
      <c r="D1" s="43"/>
      <c r="E1" s="43"/>
      <c r="F1" s="43"/>
      <c r="G1" s="43"/>
      <c r="H1" s="43"/>
      <c r="I1" s="43"/>
      <c r="J1" s="43"/>
      <c r="K1" s="43"/>
      <c r="L1" s="43"/>
      <c r="M1" s="43"/>
      <c r="N1" s="43"/>
      <c r="O1" s="43"/>
      <c r="P1" s="43"/>
      <c r="Q1" s="43"/>
      <c r="R1" s="43"/>
      <c r="S1" s="43"/>
      <c r="T1" s="43"/>
    </row>
    <row r="2" spans="1:21" ht="15" x14ac:dyDescent="0.2">
      <c r="A2" s="43" t="s">
        <v>1</v>
      </c>
      <c r="B2" s="43"/>
      <c r="C2" s="43"/>
      <c r="D2" s="43"/>
      <c r="E2" s="43"/>
      <c r="F2" s="43"/>
      <c r="G2" s="43"/>
      <c r="H2" s="43"/>
      <c r="I2" s="43"/>
      <c r="J2" s="43"/>
      <c r="K2" s="43"/>
      <c r="L2" s="43"/>
      <c r="M2" s="43"/>
      <c r="N2" s="43"/>
      <c r="O2" s="43"/>
      <c r="P2" s="43"/>
      <c r="Q2" s="43"/>
      <c r="R2" s="43"/>
      <c r="S2" s="43"/>
      <c r="T2" s="43"/>
    </row>
    <row r="3" spans="1:21" x14ac:dyDescent="0.2">
      <c r="A3" s="44"/>
      <c r="B3" s="44"/>
      <c r="C3" s="44"/>
      <c r="D3" s="44"/>
      <c r="E3" s="44"/>
      <c r="F3" s="44"/>
      <c r="G3" s="44"/>
      <c r="H3" s="44"/>
      <c r="I3" s="44"/>
      <c r="J3" s="44"/>
      <c r="K3" s="44"/>
      <c r="L3" s="44"/>
      <c r="M3" s="44"/>
      <c r="N3" s="44"/>
      <c r="O3" s="44"/>
      <c r="P3" s="44"/>
      <c r="Q3" s="44"/>
      <c r="R3" s="44"/>
      <c r="S3" s="44"/>
      <c r="T3" s="44"/>
    </row>
    <row r="4" spans="1:21" x14ac:dyDescent="0.2">
      <c r="A4" s="45" t="s">
        <v>2</v>
      </c>
      <c r="B4" s="45"/>
      <c r="C4" s="46" t="s">
        <v>3</v>
      </c>
      <c r="D4" s="46"/>
      <c r="E4" s="46"/>
      <c r="F4" s="46"/>
      <c r="G4" s="45" t="s">
        <v>4</v>
      </c>
      <c r="H4" s="45"/>
      <c r="I4" s="47" t="s">
        <v>5</v>
      </c>
      <c r="J4" s="47"/>
      <c r="K4" s="47"/>
      <c r="L4" s="47"/>
      <c r="M4" s="47"/>
      <c r="N4" s="47"/>
      <c r="O4" s="1" t="s">
        <v>6</v>
      </c>
      <c r="P4" s="48" t="s">
        <v>7</v>
      </c>
      <c r="Q4" s="49"/>
      <c r="R4" s="49"/>
      <c r="S4" s="49"/>
      <c r="T4" s="49"/>
      <c r="U4" s="49"/>
    </row>
    <row r="5" spans="1:21" ht="25.5" customHeight="1" x14ac:dyDescent="0.2">
      <c r="A5" s="50" t="s">
        <v>8</v>
      </c>
      <c r="B5" s="51"/>
      <c r="C5" s="52" t="s">
        <v>9</v>
      </c>
      <c r="D5" s="53"/>
      <c r="E5" s="53"/>
      <c r="F5" s="54"/>
      <c r="G5" s="50" t="s">
        <v>10</v>
      </c>
      <c r="H5" s="51"/>
      <c r="I5" s="55" t="s">
        <v>11</v>
      </c>
      <c r="J5" s="56"/>
      <c r="K5" s="56"/>
      <c r="L5" s="56"/>
      <c r="M5" s="56"/>
      <c r="N5" s="56"/>
      <c r="O5" s="56"/>
      <c r="P5" s="56"/>
      <c r="Q5" s="56"/>
      <c r="R5" s="56"/>
      <c r="S5" s="56"/>
      <c r="T5" s="57"/>
      <c r="U5" s="2"/>
    </row>
    <row r="6" spans="1:21" x14ac:dyDescent="0.2">
      <c r="A6" s="3"/>
      <c r="B6" s="4"/>
      <c r="C6" s="4"/>
      <c r="D6" s="4"/>
      <c r="E6" s="4"/>
      <c r="F6" s="4"/>
      <c r="G6" s="4"/>
      <c r="H6" s="4"/>
      <c r="I6" s="4"/>
      <c r="J6" s="4"/>
      <c r="K6" s="4"/>
      <c r="L6" s="4"/>
      <c r="M6" s="4"/>
      <c r="N6" s="4"/>
      <c r="O6" s="4"/>
      <c r="P6" s="4"/>
      <c r="Q6" s="4"/>
      <c r="R6" s="4"/>
      <c r="S6" s="4"/>
      <c r="T6" s="4"/>
      <c r="U6" s="5"/>
    </row>
    <row r="7" spans="1:21" ht="15" x14ac:dyDescent="0.2">
      <c r="A7" s="58"/>
      <c r="B7" s="59"/>
      <c r="C7" s="59"/>
      <c r="D7" s="59"/>
      <c r="E7" s="59"/>
      <c r="F7" s="59"/>
      <c r="G7" s="59"/>
      <c r="H7" s="59"/>
      <c r="I7" s="59"/>
      <c r="J7" s="59"/>
      <c r="K7" s="59"/>
      <c r="L7" s="59"/>
      <c r="M7" s="59"/>
      <c r="N7" s="60"/>
      <c r="O7" s="61" t="s">
        <v>12</v>
      </c>
      <c r="P7" s="61"/>
      <c r="Q7" s="61"/>
      <c r="R7" s="61"/>
      <c r="S7" s="62">
        <v>44221</v>
      </c>
      <c r="T7" s="62"/>
      <c r="U7" s="63"/>
    </row>
    <row r="8" spans="1:21" ht="15" x14ac:dyDescent="0.2">
      <c r="A8" s="66"/>
      <c r="B8" s="67"/>
      <c r="C8" s="67"/>
      <c r="D8" s="67"/>
      <c r="E8" s="67"/>
      <c r="F8" s="67"/>
      <c r="G8" s="67"/>
      <c r="H8" s="67"/>
      <c r="I8" s="67"/>
      <c r="J8" s="67"/>
      <c r="K8" s="67"/>
      <c r="L8" s="67"/>
      <c r="M8" s="67"/>
      <c r="N8" s="68"/>
      <c r="O8" s="69" t="s">
        <v>13</v>
      </c>
      <c r="P8" s="69"/>
      <c r="Q8" s="69"/>
      <c r="R8" s="69"/>
      <c r="S8" s="62">
        <v>44531</v>
      </c>
      <c r="T8" s="62"/>
      <c r="U8" s="62"/>
    </row>
    <row r="9" spans="1:21" x14ac:dyDescent="0.2">
      <c r="A9" s="70" t="s">
        <v>14</v>
      </c>
      <c r="B9" s="72" t="s">
        <v>15</v>
      </c>
      <c r="C9" s="72" t="s">
        <v>16</v>
      </c>
      <c r="D9" s="72" t="s">
        <v>17</v>
      </c>
      <c r="E9" s="72" t="s">
        <v>18</v>
      </c>
      <c r="F9" s="70" t="s">
        <v>19</v>
      </c>
      <c r="G9" s="70" t="s">
        <v>20</v>
      </c>
      <c r="H9" s="70" t="s">
        <v>21</v>
      </c>
      <c r="I9" s="70" t="s">
        <v>22</v>
      </c>
      <c r="J9" s="70" t="s">
        <v>23</v>
      </c>
      <c r="K9" s="81" t="s">
        <v>24</v>
      </c>
      <c r="L9" s="81" t="s">
        <v>25</v>
      </c>
      <c r="M9" s="64" t="s">
        <v>26</v>
      </c>
      <c r="N9" s="70" t="s">
        <v>27</v>
      </c>
      <c r="O9" s="64" t="s">
        <v>28</v>
      </c>
      <c r="P9" s="64" t="s">
        <v>29</v>
      </c>
      <c r="Q9" s="64" t="s">
        <v>30</v>
      </c>
      <c r="R9" s="64" t="s">
        <v>31</v>
      </c>
      <c r="S9" s="70" t="s">
        <v>32</v>
      </c>
      <c r="T9" s="80"/>
      <c r="U9" s="74" t="s">
        <v>33</v>
      </c>
    </row>
    <row r="10" spans="1:21" x14ac:dyDescent="0.2">
      <c r="A10" s="71"/>
      <c r="B10" s="73"/>
      <c r="C10" s="73"/>
      <c r="D10" s="73"/>
      <c r="E10" s="73"/>
      <c r="F10" s="71"/>
      <c r="G10" s="71"/>
      <c r="H10" s="71"/>
      <c r="I10" s="71"/>
      <c r="J10" s="71"/>
      <c r="K10" s="82"/>
      <c r="L10" s="82"/>
      <c r="M10" s="65"/>
      <c r="N10" s="71"/>
      <c r="O10" s="65"/>
      <c r="P10" s="65"/>
      <c r="Q10" s="65"/>
      <c r="R10" s="65"/>
      <c r="S10" s="6" t="s">
        <v>34</v>
      </c>
      <c r="T10" s="7" t="s">
        <v>35</v>
      </c>
      <c r="U10" s="75"/>
    </row>
    <row r="11" spans="1:21" ht="111" customHeight="1" x14ac:dyDescent="0.2">
      <c r="A11" s="8">
        <v>1</v>
      </c>
      <c r="B11" s="9">
        <v>1</v>
      </c>
      <c r="C11" s="10" t="s">
        <v>36</v>
      </c>
      <c r="D11" s="11" t="s">
        <v>37</v>
      </c>
      <c r="E11" s="11" t="s">
        <v>38</v>
      </c>
      <c r="F11" s="12" t="s">
        <v>39</v>
      </c>
      <c r="G11" s="13" t="s">
        <v>40</v>
      </c>
      <c r="H11" s="13" t="s">
        <v>41</v>
      </c>
      <c r="I11" s="14" t="s">
        <v>42</v>
      </c>
      <c r="J11" s="15">
        <v>1</v>
      </c>
      <c r="K11" s="16">
        <v>43862</v>
      </c>
      <c r="L11" s="16">
        <v>44196</v>
      </c>
      <c r="M11" s="17">
        <f t="shared" ref="M11:M28" si="0">(+L11-K11)/7</f>
        <v>47.714285714285715</v>
      </c>
      <c r="N11" s="18">
        <v>1</v>
      </c>
      <c r="O11" s="19">
        <f t="shared" ref="O11:O28" si="1">IF((N11/J11)*100&gt;100,100,(N11/J11)*100)</f>
        <v>100</v>
      </c>
      <c r="P11" s="17">
        <f t="shared" ref="P11:P28" si="2">+(M11*O11)/100</f>
        <v>47.714285714285715</v>
      </c>
      <c r="Q11" s="19">
        <f t="shared" ref="Q11:Q28" si="3">IF(L11&lt;=$S$8,P11,0)</f>
        <v>47.714285714285715</v>
      </c>
      <c r="R11" s="19">
        <f t="shared" ref="R11:R28" si="4">IF($S$8&gt;=L11,M11,0)</f>
        <v>47.714285714285715</v>
      </c>
      <c r="S11" s="20" t="s">
        <v>43</v>
      </c>
      <c r="T11" s="21"/>
      <c r="U11" s="22" t="s">
        <v>44</v>
      </c>
    </row>
    <row r="12" spans="1:21" ht="152.25" customHeight="1" x14ac:dyDescent="0.2">
      <c r="A12" s="8">
        <v>2</v>
      </c>
      <c r="B12" s="9">
        <v>2</v>
      </c>
      <c r="C12" s="10" t="s">
        <v>45</v>
      </c>
      <c r="D12" s="11" t="s">
        <v>46</v>
      </c>
      <c r="E12" s="11" t="s">
        <v>47</v>
      </c>
      <c r="F12" s="12" t="s">
        <v>48</v>
      </c>
      <c r="G12" s="13" t="s">
        <v>49</v>
      </c>
      <c r="H12" s="23" t="s">
        <v>50</v>
      </c>
      <c r="I12" s="14" t="s">
        <v>51</v>
      </c>
      <c r="J12" s="15">
        <v>1</v>
      </c>
      <c r="K12" s="16">
        <v>43862</v>
      </c>
      <c r="L12" s="16">
        <v>44196</v>
      </c>
      <c r="M12" s="17">
        <f t="shared" si="0"/>
        <v>47.714285714285715</v>
      </c>
      <c r="N12" s="18">
        <v>1</v>
      </c>
      <c r="O12" s="19">
        <f t="shared" si="1"/>
        <v>100</v>
      </c>
      <c r="P12" s="17">
        <f t="shared" si="2"/>
        <v>47.714285714285715</v>
      </c>
      <c r="Q12" s="19">
        <f t="shared" si="3"/>
        <v>47.714285714285715</v>
      </c>
      <c r="R12" s="19">
        <f t="shared" si="4"/>
        <v>47.714285714285715</v>
      </c>
      <c r="S12" s="20"/>
      <c r="T12" s="21"/>
      <c r="U12" s="22" t="s">
        <v>52</v>
      </c>
    </row>
    <row r="13" spans="1:21" ht="152.25" customHeight="1" x14ac:dyDescent="0.2">
      <c r="A13" s="8">
        <v>3</v>
      </c>
      <c r="B13" s="9">
        <v>3</v>
      </c>
      <c r="C13" s="10" t="s">
        <v>53</v>
      </c>
      <c r="D13" s="11" t="s">
        <v>54</v>
      </c>
      <c r="E13" s="11" t="s">
        <v>55</v>
      </c>
      <c r="F13" s="12" t="s">
        <v>56</v>
      </c>
      <c r="G13" s="13" t="s">
        <v>57</v>
      </c>
      <c r="H13" s="23" t="s">
        <v>58</v>
      </c>
      <c r="I13" s="14" t="s">
        <v>59</v>
      </c>
      <c r="J13" s="15">
        <v>1</v>
      </c>
      <c r="K13" s="16">
        <v>43862</v>
      </c>
      <c r="L13" s="16">
        <v>44196</v>
      </c>
      <c r="M13" s="17">
        <f t="shared" si="0"/>
        <v>47.714285714285715</v>
      </c>
      <c r="N13" s="18">
        <v>1</v>
      </c>
      <c r="O13" s="19">
        <f t="shared" si="1"/>
        <v>100</v>
      </c>
      <c r="P13" s="17">
        <f t="shared" si="2"/>
        <v>47.714285714285715</v>
      </c>
      <c r="Q13" s="19">
        <f t="shared" si="3"/>
        <v>47.714285714285715</v>
      </c>
      <c r="R13" s="19">
        <f t="shared" si="4"/>
        <v>47.714285714285715</v>
      </c>
      <c r="S13" s="24"/>
      <c r="T13" s="25"/>
      <c r="U13" s="22" t="s">
        <v>60</v>
      </c>
    </row>
    <row r="14" spans="1:21" ht="160.5" customHeight="1" x14ac:dyDescent="0.2">
      <c r="A14" s="8">
        <v>4</v>
      </c>
      <c r="B14" s="9">
        <v>4</v>
      </c>
      <c r="C14" s="10" t="s">
        <v>61</v>
      </c>
      <c r="D14" s="11" t="s">
        <v>62</v>
      </c>
      <c r="E14" s="11" t="s">
        <v>63</v>
      </c>
      <c r="F14" s="12" t="s">
        <v>64</v>
      </c>
      <c r="G14" s="12" t="s">
        <v>65</v>
      </c>
      <c r="H14" s="13" t="s">
        <v>66</v>
      </c>
      <c r="I14" s="26" t="s">
        <v>67</v>
      </c>
      <c r="J14" s="15">
        <v>1</v>
      </c>
      <c r="K14" s="16">
        <v>43862</v>
      </c>
      <c r="L14" s="16">
        <v>44196</v>
      </c>
      <c r="M14" s="17">
        <f t="shared" si="0"/>
        <v>47.714285714285715</v>
      </c>
      <c r="N14" s="18">
        <v>1</v>
      </c>
      <c r="O14" s="19">
        <f t="shared" si="1"/>
        <v>100</v>
      </c>
      <c r="P14" s="17">
        <f t="shared" si="2"/>
        <v>47.714285714285715</v>
      </c>
      <c r="Q14" s="19">
        <f t="shared" si="3"/>
        <v>47.714285714285715</v>
      </c>
      <c r="R14" s="19">
        <f t="shared" si="4"/>
        <v>47.714285714285715</v>
      </c>
      <c r="S14" s="24"/>
      <c r="T14" s="21"/>
      <c r="U14" s="22" t="s">
        <v>68</v>
      </c>
    </row>
    <row r="15" spans="1:21" ht="258.75" customHeight="1" x14ac:dyDescent="0.2">
      <c r="A15" s="8">
        <v>5</v>
      </c>
      <c r="B15" s="9">
        <v>5</v>
      </c>
      <c r="C15" s="10" t="s">
        <v>69</v>
      </c>
      <c r="D15" s="11" t="s">
        <v>70</v>
      </c>
      <c r="E15" s="11" t="s">
        <v>71</v>
      </c>
      <c r="F15" s="12" t="s">
        <v>72</v>
      </c>
      <c r="G15" s="13" t="s">
        <v>73</v>
      </c>
      <c r="H15" s="23" t="s">
        <v>74</v>
      </c>
      <c r="I15" s="15" t="s">
        <v>67</v>
      </c>
      <c r="J15" s="15">
        <v>1</v>
      </c>
      <c r="K15" s="16">
        <v>43862</v>
      </c>
      <c r="L15" s="16">
        <v>44196</v>
      </c>
      <c r="M15" s="17">
        <f t="shared" si="0"/>
        <v>47.714285714285715</v>
      </c>
      <c r="N15" s="18">
        <v>1</v>
      </c>
      <c r="O15" s="19">
        <f t="shared" si="1"/>
        <v>100</v>
      </c>
      <c r="P15" s="17">
        <f t="shared" si="2"/>
        <v>47.714285714285715</v>
      </c>
      <c r="Q15" s="19">
        <f t="shared" si="3"/>
        <v>47.714285714285715</v>
      </c>
      <c r="R15" s="19">
        <f t="shared" si="4"/>
        <v>47.714285714285715</v>
      </c>
      <c r="S15" s="24"/>
      <c r="T15" s="21"/>
      <c r="U15" s="22" t="s">
        <v>75</v>
      </c>
    </row>
    <row r="16" spans="1:21" ht="186" customHeight="1" x14ac:dyDescent="0.2">
      <c r="A16" s="8">
        <v>6</v>
      </c>
      <c r="B16" s="9">
        <v>6</v>
      </c>
      <c r="C16" s="10" t="s">
        <v>76</v>
      </c>
      <c r="D16" s="11" t="s">
        <v>77</v>
      </c>
      <c r="E16" s="11" t="s">
        <v>78</v>
      </c>
      <c r="F16" s="13" t="s">
        <v>79</v>
      </c>
      <c r="G16" s="13" t="s">
        <v>80</v>
      </c>
      <c r="H16" s="27" t="s">
        <v>81</v>
      </c>
      <c r="I16" s="15" t="s">
        <v>67</v>
      </c>
      <c r="J16" s="15">
        <v>1</v>
      </c>
      <c r="K16" s="16">
        <v>43862</v>
      </c>
      <c r="L16" s="16">
        <v>44196</v>
      </c>
      <c r="M16" s="17">
        <f t="shared" si="0"/>
        <v>47.714285714285715</v>
      </c>
      <c r="N16" s="18">
        <v>1</v>
      </c>
      <c r="O16" s="19">
        <f t="shared" si="1"/>
        <v>100</v>
      </c>
      <c r="P16" s="17">
        <f t="shared" si="2"/>
        <v>47.714285714285715</v>
      </c>
      <c r="Q16" s="19">
        <f t="shared" si="3"/>
        <v>47.714285714285715</v>
      </c>
      <c r="R16" s="19">
        <f t="shared" si="4"/>
        <v>47.714285714285715</v>
      </c>
      <c r="S16" s="24"/>
      <c r="T16" s="21"/>
      <c r="U16" s="28" t="s">
        <v>68</v>
      </c>
    </row>
    <row r="17" spans="1:21" ht="273.75" customHeight="1" x14ac:dyDescent="0.2">
      <c r="A17" s="8">
        <v>7</v>
      </c>
      <c r="B17" s="9">
        <v>7</v>
      </c>
      <c r="C17" s="10" t="s">
        <v>82</v>
      </c>
      <c r="D17" s="11" t="s">
        <v>83</v>
      </c>
      <c r="E17" s="11" t="s">
        <v>84</v>
      </c>
      <c r="F17" s="13" t="s">
        <v>85</v>
      </c>
      <c r="G17" s="13" t="s">
        <v>86</v>
      </c>
      <c r="H17" s="14" t="s">
        <v>87</v>
      </c>
      <c r="I17" s="15" t="s">
        <v>88</v>
      </c>
      <c r="J17" s="15">
        <v>1</v>
      </c>
      <c r="K17" s="16">
        <v>43862</v>
      </c>
      <c r="L17" s="16">
        <v>44196</v>
      </c>
      <c r="M17" s="17">
        <f t="shared" si="0"/>
        <v>47.714285714285715</v>
      </c>
      <c r="N17" s="18">
        <v>1</v>
      </c>
      <c r="O17" s="19">
        <f t="shared" si="1"/>
        <v>100</v>
      </c>
      <c r="P17" s="17">
        <f t="shared" si="2"/>
        <v>47.714285714285715</v>
      </c>
      <c r="Q17" s="19">
        <f t="shared" si="3"/>
        <v>47.714285714285715</v>
      </c>
      <c r="R17" s="19">
        <f t="shared" si="4"/>
        <v>47.714285714285715</v>
      </c>
      <c r="S17" s="24"/>
      <c r="T17" s="21"/>
      <c r="U17" s="22" t="s">
        <v>89</v>
      </c>
    </row>
    <row r="18" spans="1:21" ht="193.5" customHeight="1" x14ac:dyDescent="0.2">
      <c r="A18" s="8">
        <v>8</v>
      </c>
      <c r="B18" s="9">
        <v>8</v>
      </c>
      <c r="C18" s="29" t="s">
        <v>90</v>
      </c>
      <c r="D18" s="11" t="s">
        <v>91</v>
      </c>
      <c r="E18" s="11" t="s">
        <v>84</v>
      </c>
      <c r="F18" s="13" t="s">
        <v>92</v>
      </c>
      <c r="G18" s="13" t="s">
        <v>93</v>
      </c>
      <c r="H18" s="27" t="s">
        <v>94</v>
      </c>
      <c r="I18" s="15" t="s">
        <v>95</v>
      </c>
      <c r="J18" s="15">
        <v>1</v>
      </c>
      <c r="K18" s="16">
        <v>43862</v>
      </c>
      <c r="L18" s="16">
        <v>44196</v>
      </c>
      <c r="M18" s="17">
        <f t="shared" si="0"/>
        <v>47.714285714285715</v>
      </c>
      <c r="N18" s="18">
        <v>1</v>
      </c>
      <c r="O18" s="19">
        <f t="shared" si="1"/>
        <v>100</v>
      </c>
      <c r="P18" s="17">
        <f t="shared" si="2"/>
        <v>47.714285714285715</v>
      </c>
      <c r="Q18" s="19">
        <f t="shared" si="3"/>
        <v>47.714285714285715</v>
      </c>
      <c r="R18" s="19">
        <f t="shared" si="4"/>
        <v>47.714285714285715</v>
      </c>
      <c r="S18" s="24"/>
      <c r="T18" s="21"/>
      <c r="U18" s="22" t="s">
        <v>96</v>
      </c>
    </row>
    <row r="19" spans="1:21" ht="194.25" customHeight="1" x14ac:dyDescent="0.2">
      <c r="A19" s="8">
        <v>9</v>
      </c>
      <c r="B19" s="9">
        <v>9</v>
      </c>
      <c r="C19" s="29" t="s">
        <v>97</v>
      </c>
      <c r="D19" s="11" t="s">
        <v>98</v>
      </c>
      <c r="E19" s="11" t="s">
        <v>99</v>
      </c>
      <c r="F19" s="13" t="s">
        <v>100</v>
      </c>
      <c r="G19" s="13" t="s">
        <v>101</v>
      </c>
      <c r="H19" s="27" t="s">
        <v>102</v>
      </c>
      <c r="I19" s="15" t="s">
        <v>95</v>
      </c>
      <c r="J19" s="15">
        <v>1</v>
      </c>
      <c r="K19" s="16">
        <v>43862</v>
      </c>
      <c r="L19" s="16">
        <v>44196</v>
      </c>
      <c r="M19" s="17">
        <f t="shared" si="0"/>
        <v>47.714285714285715</v>
      </c>
      <c r="N19" s="18">
        <v>1</v>
      </c>
      <c r="O19" s="19">
        <f t="shared" si="1"/>
        <v>100</v>
      </c>
      <c r="P19" s="17">
        <f t="shared" si="2"/>
        <v>47.714285714285715</v>
      </c>
      <c r="Q19" s="19">
        <f t="shared" si="3"/>
        <v>47.714285714285715</v>
      </c>
      <c r="R19" s="19">
        <f t="shared" si="4"/>
        <v>47.714285714285715</v>
      </c>
      <c r="S19" s="24"/>
      <c r="T19" s="21"/>
      <c r="U19" s="22" t="s">
        <v>103</v>
      </c>
    </row>
    <row r="20" spans="1:21" ht="180.75" customHeight="1" x14ac:dyDescent="0.2">
      <c r="A20" s="30">
        <v>10</v>
      </c>
      <c r="B20" s="31">
        <v>10</v>
      </c>
      <c r="C20" s="32" t="s">
        <v>104</v>
      </c>
      <c r="D20" s="11" t="s">
        <v>105</v>
      </c>
      <c r="E20" s="11" t="s">
        <v>106</v>
      </c>
      <c r="F20" s="13" t="s">
        <v>107</v>
      </c>
      <c r="G20" s="13" t="s">
        <v>108</v>
      </c>
      <c r="H20" s="27" t="s">
        <v>109</v>
      </c>
      <c r="I20" s="15" t="s">
        <v>67</v>
      </c>
      <c r="J20" s="15">
        <v>1</v>
      </c>
      <c r="K20" s="16">
        <v>43862</v>
      </c>
      <c r="L20" s="16">
        <v>44196</v>
      </c>
      <c r="M20" s="17">
        <f t="shared" si="0"/>
        <v>47.714285714285715</v>
      </c>
      <c r="N20" s="18">
        <v>1</v>
      </c>
      <c r="O20" s="19">
        <f t="shared" si="1"/>
        <v>100</v>
      </c>
      <c r="P20" s="17">
        <f t="shared" si="2"/>
        <v>47.714285714285715</v>
      </c>
      <c r="Q20" s="19">
        <f t="shared" si="3"/>
        <v>47.714285714285715</v>
      </c>
      <c r="R20" s="19">
        <f t="shared" si="4"/>
        <v>47.714285714285715</v>
      </c>
      <c r="S20" s="24"/>
      <c r="T20" s="21"/>
      <c r="U20" s="22" t="s">
        <v>110</v>
      </c>
    </row>
    <row r="21" spans="1:21" ht="136.5" customHeight="1" x14ac:dyDescent="0.2">
      <c r="A21" s="8">
        <v>11</v>
      </c>
      <c r="B21" s="9">
        <v>11</v>
      </c>
      <c r="C21" s="29" t="s">
        <v>111</v>
      </c>
      <c r="D21" s="11" t="s">
        <v>112</v>
      </c>
      <c r="E21" s="11" t="s">
        <v>113</v>
      </c>
      <c r="F21" s="13" t="s">
        <v>107</v>
      </c>
      <c r="G21" s="13" t="s">
        <v>108</v>
      </c>
      <c r="H21" s="27" t="s">
        <v>114</v>
      </c>
      <c r="I21" s="15" t="s">
        <v>115</v>
      </c>
      <c r="J21" s="15">
        <v>1</v>
      </c>
      <c r="K21" s="16">
        <v>43862</v>
      </c>
      <c r="L21" s="16">
        <v>44196</v>
      </c>
      <c r="M21" s="17">
        <f t="shared" si="0"/>
        <v>47.714285714285715</v>
      </c>
      <c r="N21" s="18">
        <v>1</v>
      </c>
      <c r="O21" s="19">
        <f t="shared" si="1"/>
        <v>100</v>
      </c>
      <c r="P21" s="17">
        <f t="shared" si="2"/>
        <v>47.714285714285715</v>
      </c>
      <c r="Q21" s="19">
        <f t="shared" si="3"/>
        <v>47.714285714285715</v>
      </c>
      <c r="R21" s="19">
        <f t="shared" si="4"/>
        <v>47.714285714285715</v>
      </c>
      <c r="S21" s="24"/>
      <c r="T21" s="21"/>
      <c r="U21" s="22" t="s">
        <v>68</v>
      </c>
    </row>
    <row r="22" spans="1:21" ht="109.5" customHeight="1" x14ac:dyDescent="0.2">
      <c r="A22" s="8">
        <v>12</v>
      </c>
      <c r="B22" s="9">
        <v>12</v>
      </c>
      <c r="C22" s="29" t="s">
        <v>116</v>
      </c>
      <c r="D22" s="11" t="s">
        <v>117</v>
      </c>
      <c r="E22" s="11" t="s">
        <v>118</v>
      </c>
      <c r="F22" s="13" t="s">
        <v>119</v>
      </c>
      <c r="G22" s="13" t="s">
        <v>120</v>
      </c>
      <c r="H22" s="27" t="s">
        <v>121</v>
      </c>
      <c r="I22" s="15" t="s">
        <v>115</v>
      </c>
      <c r="J22" s="15">
        <v>1</v>
      </c>
      <c r="K22" s="16">
        <v>43862</v>
      </c>
      <c r="L22" s="16">
        <v>44196</v>
      </c>
      <c r="M22" s="17">
        <f t="shared" si="0"/>
        <v>47.714285714285715</v>
      </c>
      <c r="N22" s="18">
        <v>1</v>
      </c>
      <c r="O22" s="19">
        <f t="shared" si="1"/>
        <v>100</v>
      </c>
      <c r="P22" s="17">
        <f t="shared" si="2"/>
        <v>47.714285714285715</v>
      </c>
      <c r="Q22" s="19">
        <f t="shared" si="3"/>
        <v>47.714285714285715</v>
      </c>
      <c r="R22" s="19">
        <f t="shared" si="4"/>
        <v>47.714285714285715</v>
      </c>
      <c r="S22" s="24"/>
      <c r="T22" s="21"/>
      <c r="U22" s="22" t="s">
        <v>122</v>
      </c>
    </row>
    <row r="23" spans="1:21" ht="223.5" customHeight="1" x14ac:dyDescent="0.2">
      <c r="A23" s="8">
        <v>12</v>
      </c>
      <c r="B23" s="9">
        <v>12</v>
      </c>
      <c r="C23" s="29" t="s">
        <v>123</v>
      </c>
      <c r="D23" s="11" t="s">
        <v>124</v>
      </c>
      <c r="E23" s="11" t="s">
        <v>125</v>
      </c>
      <c r="F23" s="13" t="s">
        <v>126</v>
      </c>
      <c r="G23" s="13" t="s">
        <v>120</v>
      </c>
      <c r="H23" s="27" t="s">
        <v>127</v>
      </c>
      <c r="I23" s="15" t="s">
        <v>115</v>
      </c>
      <c r="J23" s="15">
        <v>1</v>
      </c>
      <c r="K23" s="16">
        <v>43862</v>
      </c>
      <c r="L23" s="16">
        <v>44196</v>
      </c>
      <c r="M23" s="17">
        <f t="shared" si="0"/>
        <v>47.714285714285715</v>
      </c>
      <c r="N23" s="18">
        <v>1</v>
      </c>
      <c r="O23" s="19">
        <f t="shared" si="1"/>
        <v>100</v>
      </c>
      <c r="P23" s="17">
        <f t="shared" si="2"/>
        <v>47.714285714285715</v>
      </c>
      <c r="Q23" s="19">
        <f t="shared" si="3"/>
        <v>47.714285714285715</v>
      </c>
      <c r="R23" s="19">
        <f t="shared" si="4"/>
        <v>47.714285714285715</v>
      </c>
      <c r="S23" s="24"/>
      <c r="T23" s="21"/>
      <c r="U23" s="22" t="s">
        <v>128</v>
      </c>
    </row>
    <row r="24" spans="1:21" ht="278.25" customHeight="1" x14ac:dyDescent="0.2">
      <c r="A24" s="8">
        <v>12</v>
      </c>
      <c r="B24" s="9">
        <v>12</v>
      </c>
      <c r="C24" s="29" t="s">
        <v>129</v>
      </c>
      <c r="D24" s="11" t="s">
        <v>130</v>
      </c>
      <c r="E24" s="11" t="s">
        <v>131</v>
      </c>
      <c r="F24" s="13" t="s">
        <v>132</v>
      </c>
      <c r="G24" s="13" t="s">
        <v>120</v>
      </c>
      <c r="H24" s="27" t="s">
        <v>133</v>
      </c>
      <c r="I24" s="15" t="s">
        <v>115</v>
      </c>
      <c r="J24" s="15">
        <v>1</v>
      </c>
      <c r="K24" s="16">
        <v>43862</v>
      </c>
      <c r="L24" s="16">
        <v>44196</v>
      </c>
      <c r="M24" s="17">
        <f t="shared" si="0"/>
        <v>47.714285714285715</v>
      </c>
      <c r="N24" s="18">
        <v>1</v>
      </c>
      <c r="O24" s="19">
        <f t="shared" si="1"/>
        <v>100</v>
      </c>
      <c r="P24" s="17">
        <f t="shared" si="2"/>
        <v>47.714285714285715</v>
      </c>
      <c r="Q24" s="19">
        <f t="shared" si="3"/>
        <v>47.714285714285715</v>
      </c>
      <c r="R24" s="19">
        <f t="shared" si="4"/>
        <v>47.714285714285715</v>
      </c>
      <c r="S24" s="24"/>
      <c r="T24" s="21"/>
      <c r="U24" s="33" t="s">
        <v>134</v>
      </c>
    </row>
    <row r="25" spans="1:21" ht="180" customHeight="1" x14ac:dyDescent="0.2">
      <c r="A25" s="8">
        <v>13</v>
      </c>
      <c r="B25" s="9">
        <v>13</v>
      </c>
      <c r="C25" s="29" t="s">
        <v>135</v>
      </c>
      <c r="D25" s="11" t="s">
        <v>136</v>
      </c>
      <c r="E25" s="11" t="s">
        <v>137</v>
      </c>
      <c r="F25" s="13" t="s">
        <v>138</v>
      </c>
      <c r="G25" s="13" t="s">
        <v>139</v>
      </c>
      <c r="H25" s="27" t="s">
        <v>140</v>
      </c>
      <c r="I25" s="15" t="s">
        <v>95</v>
      </c>
      <c r="J25" s="15">
        <v>1</v>
      </c>
      <c r="K25" s="16">
        <v>43862</v>
      </c>
      <c r="L25" s="16">
        <v>44196</v>
      </c>
      <c r="M25" s="17">
        <f t="shared" si="0"/>
        <v>47.714285714285715</v>
      </c>
      <c r="N25" s="18">
        <v>1</v>
      </c>
      <c r="O25" s="19">
        <f t="shared" si="1"/>
        <v>100</v>
      </c>
      <c r="P25" s="17">
        <f t="shared" si="2"/>
        <v>47.714285714285715</v>
      </c>
      <c r="Q25" s="19">
        <f t="shared" si="3"/>
        <v>47.714285714285715</v>
      </c>
      <c r="R25" s="19">
        <f t="shared" si="4"/>
        <v>47.714285714285715</v>
      </c>
      <c r="S25" s="24"/>
      <c r="T25" s="21"/>
      <c r="U25" s="34" t="s">
        <v>141</v>
      </c>
    </row>
    <row r="26" spans="1:21" ht="124.5" customHeight="1" x14ac:dyDescent="0.2">
      <c r="A26" s="8">
        <v>14</v>
      </c>
      <c r="B26" s="9">
        <v>14</v>
      </c>
      <c r="C26" s="29" t="s">
        <v>142</v>
      </c>
      <c r="D26" s="11" t="s">
        <v>117</v>
      </c>
      <c r="E26" s="11" t="s">
        <v>143</v>
      </c>
      <c r="F26" s="13" t="s">
        <v>144</v>
      </c>
      <c r="G26" s="13" t="s">
        <v>120</v>
      </c>
      <c r="H26" s="27" t="s">
        <v>121</v>
      </c>
      <c r="I26" s="15" t="s">
        <v>95</v>
      </c>
      <c r="J26" s="15">
        <v>1</v>
      </c>
      <c r="K26" s="16">
        <v>43862</v>
      </c>
      <c r="L26" s="16">
        <v>44196</v>
      </c>
      <c r="M26" s="17">
        <f t="shared" si="0"/>
        <v>47.714285714285715</v>
      </c>
      <c r="N26" s="18">
        <v>1</v>
      </c>
      <c r="O26" s="19">
        <f t="shared" si="1"/>
        <v>100</v>
      </c>
      <c r="P26" s="17">
        <f t="shared" si="2"/>
        <v>47.714285714285715</v>
      </c>
      <c r="Q26" s="19">
        <f t="shared" si="3"/>
        <v>47.714285714285715</v>
      </c>
      <c r="R26" s="19">
        <f t="shared" si="4"/>
        <v>47.714285714285715</v>
      </c>
      <c r="S26" s="24"/>
      <c r="T26" s="21"/>
      <c r="U26" s="22" t="s">
        <v>122</v>
      </c>
    </row>
    <row r="27" spans="1:21" ht="166.5" customHeight="1" x14ac:dyDescent="0.2">
      <c r="A27" s="8">
        <v>15</v>
      </c>
      <c r="B27" s="9">
        <v>15</v>
      </c>
      <c r="C27" s="35" t="s">
        <v>145</v>
      </c>
      <c r="D27" s="11" t="s">
        <v>146</v>
      </c>
      <c r="E27" s="11" t="s">
        <v>147</v>
      </c>
      <c r="F27" s="13" t="s">
        <v>148</v>
      </c>
      <c r="G27" s="13" t="s">
        <v>149</v>
      </c>
      <c r="H27" s="27" t="s">
        <v>150</v>
      </c>
      <c r="I27" s="15" t="s">
        <v>151</v>
      </c>
      <c r="J27" s="15">
        <v>1</v>
      </c>
      <c r="K27" s="16">
        <v>43862</v>
      </c>
      <c r="L27" s="16">
        <v>44196</v>
      </c>
      <c r="M27" s="17">
        <f t="shared" si="0"/>
        <v>47.714285714285715</v>
      </c>
      <c r="N27" s="18">
        <v>1</v>
      </c>
      <c r="O27" s="19">
        <f t="shared" si="1"/>
        <v>100</v>
      </c>
      <c r="P27" s="17">
        <f t="shared" si="2"/>
        <v>47.714285714285715</v>
      </c>
      <c r="Q27" s="19">
        <f t="shared" si="3"/>
        <v>47.714285714285715</v>
      </c>
      <c r="R27" s="19">
        <f t="shared" si="4"/>
        <v>47.714285714285715</v>
      </c>
      <c r="S27" s="24"/>
      <c r="T27" s="21"/>
      <c r="U27" s="22" t="s">
        <v>152</v>
      </c>
    </row>
    <row r="28" spans="1:21" ht="94.5" customHeight="1" x14ac:dyDescent="0.2">
      <c r="A28" s="8">
        <v>16</v>
      </c>
      <c r="B28" s="9">
        <v>16</v>
      </c>
      <c r="C28" s="29" t="s">
        <v>153</v>
      </c>
      <c r="D28" s="11" t="s">
        <v>154</v>
      </c>
      <c r="E28" s="11" t="s">
        <v>155</v>
      </c>
      <c r="F28" s="13" t="s">
        <v>156</v>
      </c>
      <c r="G28" s="13" t="s">
        <v>157</v>
      </c>
      <c r="H28" s="27" t="s">
        <v>158</v>
      </c>
      <c r="I28" s="15" t="s">
        <v>115</v>
      </c>
      <c r="J28" s="15">
        <v>1</v>
      </c>
      <c r="K28" s="16">
        <v>43862</v>
      </c>
      <c r="L28" s="16">
        <v>44196</v>
      </c>
      <c r="M28" s="17">
        <f t="shared" si="0"/>
        <v>47.714285714285715</v>
      </c>
      <c r="N28" s="18">
        <v>1</v>
      </c>
      <c r="O28" s="19">
        <f t="shared" si="1"/>
        <v>100</v>
      </c>
      <c r="P28" s="17">
        <f t="shared" si="2"/>
        <v>47.714285714285715</v>
      </c>
      <c r="Q28" s="19">
        <f t="shared" si="3"/>
        <v>47.714285714285715</v>
      </c>
      <c r="R28" s="19">
        <f t="shared" si="4"/>
        <v>47.714285714285715</v>
      </c>
      <c r="S28" s="24"/>
      <c r="T28" s="21"/>
      <c r="U28" s="22" t="s">
        <v>159</v>
      </c>
    </row>
    <row r="31" spans="1:21" x14ac:dyDescent="0.2">
      <c r="C31" s="76" t="s">
        <v>160</v>
      </c>
      <c r="D31" s="76"/>
    </row>
    <row r="32" spans="1:21" ht="38.25" x14ac:dyDescent="0.2">
      <c r="C32" s="36"/>
      <c r="D32" s="37" t="s">
        <v>161</v>
      </c>
    </row>
    <row r="33" spans="1:4" ht="25.5" x14ac:dyDescent="0.2">
      <c r="C33" s="38"/>
      <c r="D33" s="39" t="s">
        <v>162</v>
      </c>
    </row>
    <row r="34" spans="1:4" ht="25.5" x14ac:dyDescent="0.2">
      <c r="C34" s="40"/>
      <c r="D34" s="37" t="s">
        <v>163</v>
      </c>
    </row>
    <row r="35" spans="1:4" x14ac:dyDescent="0.2">
      <c r="C35" s="41"/>
      <c r="D35" s="37" t="s">
        <v>164</v>
      </c>
    </row>
    <row r="37" spans="1:4" x14ac:dyDescent="0.2">
      <c r="B37" s="77"/>
    </row>
    <row r="38" spans="1:4" x14ac:dyDescent="0.2">
      <c r="A38" s="42"/>
      <c r="B38" s="77"/>
    </row>
    <row r="39" spans="1:4" x14ac:dyDescent="0.2">
      <c r="A39" s="78" t="s">
        <v>165</v>
      </c>
      <c r="B39" s="78"/>
      <c r="C39" s="78"/>
    </row>
    <row r="40" spans="1:4" x14ac:dyDescent="0.2">
      <c r="B40" t="s">
        <v>166</v>
      </c>
    </row>
    <row r="42" spans="1:4" x14ac:dyDescent="0.2">
      <c r="A42" s="79" t="s">
        <v>167</v>
      </c>
      <c r="B42" s="78"/>
      <c r="C42" s="78"/>
    </row>
  </sheetData>
  <mergeCells count="42">
    <mergeCell ref="S9:T9"/>
    <mergeCell ref="H9:H10"/>
    <mergeCell ref="I9:I10"/>
    <mergeCell ref="J9:J10"/>
    <mergeCell ref="K9:K10"/>
    <mergeCell ref="L9:L10"/>
    <mergeCell ref="C31:D31"/>
    <mergeCell ref="B37:B38"/>
    <mergeCell ref="A39:C39"/>
    <mergeCell ref="A42:C42"/>
    <mergeCell ref="N9:N10"/>
    <mergeCell ref="M9:M10"/>
    <mergeCell ref="A8:N8"/>
    <mergeCell ref="O8:R8"/>
    <mergeCell ref="S8:U8"/>
    <mergeCell ref="A9:A10"/>
    <mergeCell ref="B9:B10"/>
    <mergeCell ref="C9:C10"/>
    <mergeCell ref="D9:D10"/>
    <mergeCell ref="E9:E10"/>
    <mergeCell ref="F9:F10"/>
    <mergeCell ref="G9:G10"/>
    <mergeCell ref="U9:U10"/>
    <mergeCell ref="O9:O10"/>
    <mergeCell ref="P9:P10"/>
    <mergeCell ref="Q9:Q10"/>
    <mergeCell ref="R9:R10"/>
    <mergeCell ref="A5:B5"/>
    <mergeCell ref="C5:F5"/>
    <mergeCell ref="G5:H5"/>
    <mergeCell ref="I5:T5"/>
    <mergeCell ref="A7:N7"/>
    <mergeCell ref="O7:R7"/>
    <mergeCell ref="S7:U7"/>
    <mergeCell ref="A1:T1"/>
    <mergeCell ref="A2:T2"/>
    <mergeCell ref="A3:T3"/>
    <mergeCell ref="A4:B4"/>
    <mergeCell ref="C4:F4"/>
    <mergeCell ref="G4:H4"/>
    <mergeCell ref="I4:N4"/>
    <mergeCell ref="P4:U4"/>
  </mergeCells>
  <dataValidations count="1">
    <dataValidation type="decimal" operator="greaterThan" allowBlank="1" showInputMessage="1" showErrorMessage="1" sqref="J9:J28 N9 N11:N28">
      <formula1>0</formula1>
    </dataValidation>
  </dataValidations>
  <pageMargins left="1.2" right="0.7" top="0.75" bottom="0.75" header="0.3" footer="0.3"/>
  <pageSetup paperSize="5" scale="38"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avance plan de mejoram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 INTERNO</dc:creator>
  <cp:lastModifiedBy>CONTROL INTERNO</cp:lastModifiedBy>
  <cp:lastPrinted>2021-11-23T21:29:36Z</cp:lastPrinted>
  <dcterms:created xsi:type="dcterms:W3CDTF">2021-11-23T21:20:37Z</dcterms:created>
  <dcterms:modified xsi:type="dcterms:W3CDTF">2021-11-23T21:30:03Z</dcterms:modified>
</cp:coreProperties>
</file>